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N:\A - Group Sales 2025\"/>
    </mc:Choice>
  </mc:AlternateContent>
  <xr:revisionPtr revIDLastSave="0" documentId="13_ncr:1_{83D543B0-C743-49B4-9A7C-F70F23091B10}" xr6:coauthVersionLast="47" xr6:coauthVersionMax="47" xr10:uidLastSave="{00000000-0000-0000-0000-000000000000}"/>
  <bookViews>
    <workbookView xWindow="-108" yWindow="-108" windowWidth="23256" windowHeight="12576" xr2:uid="{C4C14036-8A3D-644A-B9A4-9BEF68C30425}"/>
  </bookViews>
  <sheets>
    <sheet name="SW Reception Menu Order Form"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1" i="1" l="1"/>
  <c r="J116" i="1"/>
  <c r="B119" i="1" s="1"/>
  <c r="J114" i="1"/>
  <c r="J112" i="1"/>
  <c r="J110" i="1"/>
  <c r="J109" i="1"/>
  <c r="J107" i="1"/>
  <c r="J106" i="1"/>
  <c r="J105" i="1"/>
  <c r="J103" i="1"/>
  <c r="J101" i="1"/>
  <c r="J97" i="1"/>
  <c r="J96" i="1"/>
  <c r="J95" i="1"/>
  <c r="J93" i="1"/>
  <c r="J92" i="1"/>
  <c r="J91" i="1"/>
  <c r="J86" i="1"/>
  <c r="J84" i="1"/>
  <c r="J82" i="1"/>
  <c r="I60" i="1"/>
  <c r="I56" i="1"/>
  <c r="I52" i="1"/>
  <c r="I48" i="1"/>
  <c r="B32" i="1"/>
  <c r="F20" i="1"/>
  <c r="I20" i="1"/>
  <c r="B36" i="1"/>
  <c r="F24" i="1"/>
  <c r="I24" i="1"/>
  <c r="B40" i="1"/>
  <c r="F28" i="1"/>
  <c r="I28" i="1"/>
  <c r="B44" i="1"/>
  <c r="F32" i="1"/>
  <c r="I32" i="1"/>
  <c r="B48" i="1"/>
  <c r="F36" i="1"/>
  <c r="I36" i="1"/>
  <c r="B52" i="1"/>
  <c r="F40" i="1"/>
  <c r="I40" i="1"/>
  <c r="B56" i="1"/>
  <c r="F44" i="1"/>
  <c r="I44" i="1"/>
  <c r="F56" i="1"/>
  <c r="F52" i="1"/>
  <c r="F48" i="1"/>
  <c r="B122" i="1" l="1"/>
  <c r="B120" i="1" l="1"/>
  <c r="B123" i="1" s="1"/>
</calcChain>
</file>

<file path=xl/sharedStrings.xml><?xml version="1.0" encoding="utf-8"?>
<sst xmlns="http://schemas.openxmlformats.org/spreadsheetml/2006/main" count="182" uniqueCount="97">
  <si>
    <t>Price:</t>
  </si>
  <si>
    <t>Quantity:</t>
  </si>
  <si>
    <t>Total:</t>
  </si>
  <si>
    <t>GRAND TOTAL</t>
  </si>
  <si>
    <t>AMOUNT</t>
  </si>
  <si>
    <t>Subtotal before tax</t>
  </si>
  <si>
    <t>GST</t>
  </si>
  <si>
    <t>PST</t>
  </si>
  <si>
    <t>Gratuity 18%</t>
  </si>
  <si>
    <t>TOTAL</t>
  </si>
  <si>
    <t>green onion, red pepper, on a cucumber round</t>
  </si>
  <si>
    <t>garlic chili dipping sauce</t>
  </si>
  <si>
    <t>pesto, balsamic glaze, lemon zest &amp; fresh parsley</t>
  </si>
  <si>
    <t>tzatziki, pickled red onion</t>
  </si>
  <si>
    <t>black pepper sauce, cilantro, sesame seeds</t>
  </si>
  <si>
    <t>marinara, pesto, parmesan</t>
  </si>
  <si>
    <t>PROSCIUTTO &amp; ROASTED ROMA TOMATO ON CROSTINI</t>
  </si>
  <si>
    <t>basil, olive oil, parmesan cheese</t>
  </si>
  <si>
    <t>citrus cocktail sauce</t>
  </si>
  <si>
    <t>ITALIAN SAUSAGE &amp; PESTO FLATBREAD</t>
  </si>
  <si>
    <t>mozzarella, kale, roasted garlic, mushrooms</t>
  </si>
  <si>
    <t>(must be ordered in multiples of 10x)</t>
  </si>
  <si>
    <t>balsamic reduction, mint, raita dipping sauce</t>
  </si>
  <si>
    <t>wasabi aioli, green onion, mixed sesame seeds</t>
  </si>
  <si>
    <t>Callebaut chocolate</t>
  </si>
  <si>
    <t>mignonette &amp; cocktail sauce</t>
  </si>
  <si>
    <t>FRESH SHUCKED OYSTERS G DF</t>
  </si>
  <si>
    <t>seared tofu, cucumber, carrot, cashew cream sauce</t>
  </si>
  <si>
    <t>house BBQ sauce, creamy chipotle coleslaw, crispy shallots</t>
  </si>
  <si>
    <t>cilantro pesto</t>
  </si>
  <si>
    <t>basil pesto &amp; dijon aioli</t>
  </si>
  <si>
    <t>SMASHED CHEESEBURGER SLIDER</t>
  </si>
  <si>
    <t>smoked cheddar, Montreal spice, house sauce, lettuce, tomato</t>
  </si>
  <si>
    <t>vegan chipotle mayo, avocado, pickled red onion</t>
  </si>
  <si>
    <t>MINI CRAB CAKES</t>
  </si>
  <si>
    <t>chili lime aioli, green onion, fresh herbs</t>
  </si>
  <si>
    <t>chimichurri sauce</t>
  </si>
  <si>
    <t>cilantro pesto, sesame seeds</t>
  </si>
  <si>
    <t>green onion &amp; raita dipping sauce</t>
  </si>
  <si>
    <t>truffle in white chocolate, NY Cheesecake in milk chocolate &amp; raspberry</t>
  </si>
  <si>
    <t>PLEASE NOTE: PASTA, POUTINE, &amp; BBQ STATIONS ARE PRICED PER PERSON. LIVE CARVERIES ARE PRICED BY THE PORTION</t>
  </si>
  <si>
    <r>
      <rPr>
        <sz val="36"/>
        <color theme="0"/>
        <rFont val="Octin Vintage B Rg"/>
        <family val="3"/>
      </rPr>
      <t>STATIONS</t>
    </r>
    <r>
      <rPr>
        <sz val="28"/>
        <color theme="0"/>
        <rFont val="Octin Vintage B Rg"/>
        <family val="3"/>
      </rPr>
      <t xml:space="preserve"> </t>
    </r>
    <r>
      <rPr>
        <sz val="18"/>
        <color theme="0"/>
        <rFont val="Octin Vintage B Rg"/>
        <family val="3"/>
      </rPr>
      <t>(30 Person Min)</t>
    </r>
  </si>
  <si>
    <t>Total for Item</t>
  </si>
  <si>
    <t>toasted pumpkin seeds,  pickled red onion, olive oil</t>
  </si>
  <si>
    <t>SELF SERVE STATIONS</t>
  </si>
  <si>
    <t>Premium Cured Meat Board</t>
  </si>
  <si>
    <t>Quantity</t>
  </si>
  <si>
    <t>dill horseradish cream, pickled onion, fried capers, cucumber round</t>
  </si>
  <si>
    <r>
      <t xml:space="preserve">POACHED PRAWN, MANGO &amp; DILL </t>
    </r>
    <r>
      <rPr>
        <sz val="16"/>
        <color rgb="FFED7625"/>
        <rFont val="Calibri"/>
        <family val="2"/>
        <scheme val="minor"/>
      </rPr>
      <t xml:space="preserve">G </t>
    </r>
    <r>
      <rPr>
        <sz val="16"/>
        <color rgb="FF512D1E"/>
        <rFont val="Calibri"/>
        <family val="2"/>
        <scheme val="minor"/>
      </rPr>
      <t>DF</t>
    </r>
  </si>
  <si>
    <r>
      <t xml:space="preserve">MINI JULIENNE VEGETARIAN SPRING ROLL </t>
    </r>
    <r>
      <rPr>
        <sz val="16"/>
        <color rgb="FF01563F"/>
        <rFont val="Calibri"/>
        <family val="2"/>
        <scheme val="minor"/>
      </rPr>
      <t xml:space="preserve">VE </t>
    </r>
    <r>
      <rPr>
        <sz val="16"/>
        <color rgb="FF512D1E"/>
        <rFont val="Calibri"/>
        <family val="2"/>
        <scheme val="minor"/>
      </rPr>
      <t>DF</t>
    </r>
  </si>
  <si>
    <r>
      <t xml:space="preserve">GEM TOMATO &amp; BOCCONCINI SKEWER </t>
    </r>
    <r>
      <rPr>
        <sz val="16"/>
        <color rgb="FF01563F"/>
        <rFont val="Calibri"/>
        <family val="2"/>
        <scheme val="minor"/>
      </rPr>
      <t>V</t>
    </r>
    <r>
      <rPr>
        <sz val="16"/>
        <color rgb="FF000000"/>
        <rFont val="Calibri"/>
        <family val="2"/>
        <scheme val="minor"/>
      </rPr>
      <t xml:space="preserve"> </t>
    </r>
    <r>
      <rPr>
        <sz val="16"/>
        <color rgb="FFED7625"/>
        <rFont val="Calibri"/>
        <family val="2"/>
        <scheme val="minor"/>
      </rPr>
      <t>G</t>
    </r>
  </si>
  <si>
    <r>
      <t xml:space="preserve">SPANAKOPITA BITES </t>
    </r>
    <r>
      <rPr>
        <sz val="16"/>
        <color rgb="FF01563F"/>
        <rFont val="Calibri"/>
        <family val="2"/>
        <scheme val="minor"/>
      </rPr>
      <t>V</t>
    </r>
  </si>
  <si>
    <r>
      <t xml:space="preserve">SEARED KING OYSTER MUSHROOM </t>
    </r>
    <r>
      <rPr>
        <sz val="16"/>
        <color rgb="FF01563F"/>
        <rFont val="Calibri"/>
        <family val="2"/>
        <scheme val="minor"/>
      </rPr>
      <t>VE</t>
    </r>
    <r>
      <rPr>
        <sz val="16"/>
        <color rgb="FF000000"/>
        <rFont val="Calibri"/>
        <family val="2"/>
        <scheme val="minor"/>
      </rPr>
      <t xml:space="preserve"> </t>
    </r>
    <r>
      <rPr>
        <sz val="16"/>
        <color rgb="FFED7625"/>
        <rFont val="Calibri"/>
        <family val="2"/>
        <scheme val="minor"/>
      </rPr>
      <t xml:space="preserve">G </t>
    </r>
    <r>
      <rPr>
        <sz val="16"/>
        <color rgb="FF512D1E"/>
        <rFont val="Calibri"/>
        <family val="2"/>
        <scheme val="minor"/>
      </rPr>
      <t>DF</t>
    </r>
  </si>
  <si>
    <r>
      <t xml:space="preserve">MOZZARELLA ARANCINI RISOTTO BALL </t>
    </r>
    <r>
      <rPr>
        <sz val="16"/>
        <color rgb="FF01563F"/>
        <rFont val="Calibri"/>
        <family val="2"/>
        <scheme val="minor"/>
      </rPr>
      <t>V</t>
    </r>
  </si>
  <si>
    <r>
      <t xml:space="preserve">CHOCOLATE DIPPED PROFITÉROLE </t>
    </r>
    <r>
      <rPr>
        <sz val="16"/>
        <color rgb="FF01563F"/>
        <rFont val="Calibri"/>
        <family val="2"/>
        <scheme val="minor"/>
      </rPr>
      <t>V</t>
    </r>
  </si>
  <si>
    <r>
      <t xml:space="preserve">BACON WRAPPED SCALLOP </t>
    </r>
    <r>
      <rPr>
        <sz val="16"/>
        <color rgb="FFEE7623"/>
        <rFont val="Calibri"/>
        <family val="2"/>
        <scheme val="minor"/>
      </rPr>
      <t xml:space="preserve">G </t>
    </r>
    <r>
      <rPr>
        <sz val="16"/>
        <color rgb="FF512D1E"/>
        <rFont val="Calibri"/>
        <family val="2"/>
        <scheme val="minor"/>
      </rPr>
      <t>DF</t>
    </r>
  </si>
  <si>
    <r>
      <t xml:space="preserve">CRISPY WONTON WRAPPED ASIAN MARINATED PRAWN </t>
    </r>
    <r>
      <rPr>
        <sz val="16"/>
        <color rgb="FF512D1E"/>
        <rFont val="Calibri"/>
        <family val="2"/>
        <scheme val="minor"/>
      </rPr>
      <t>DF</t>
    </r>
  </si>
  <si>
    <r>
      <t xml:space="preserve">INDIAN SPICED LAMB MEATBALL </t>
    </r>
    <r>
      <rPr>
        <sz val="16"/>
        <color rgb="FFED7625"/>
        <rFont val="Calibri"/>
        <family val="2"/>
        <scheme val="minor"/>
      </rPr>
      <t>G</t>
    </r>
  </si>
  <si>
    <r>
      <t xml:space="preserve">SMASHED AVOCADO MINI TOASTS </t>
    </r>
    <r>
      <rPr>
        <sz val="16"/>
        <color rgb="FF01563F"/>
        <rFont val="Calibri"/>
        <family val="2"/>
        <scheme val="minor"/>
      </rPr>
      <t xml:space="preserve">VE </t>
    </r>
    <r>
      <rPr>
        <sz val="16"/>
        <color rgb="FF512D1E"/>
        <rFont val="Calibri"/>
        <family val="2"/>
        <scheme val="minor"/>
      </rPr>
      <t>DF</t>
    </r>
  </si>
  <si>
    <r>
      <t xml:space="preserve">AHI TUNA POKE </t>
    </r>
    <r>
      <rPr>
        <sz val="16"/>
        <color rgb="FFED7625"/>
        <rFont val="Calibri"/>
        <family val="2"/>
        <scheme val="minor"/>
      </rPr>
      <t xml:space="preserve">G </t>
    </r>
    <r>
      <rPr>
        <sz val="16"/>
        <color rgb="FF512D1E"/>
        <rFont val="Calibri"/>
        <family val="2"/>
        <scheme val="minor"/>
      </rPr>
      <t>DF</t>
    </r>
  </si>
  <si>
    <r>
      <t xml:space="preserve">LOCAL SMOKED SALMON </t>
    </r>
    <r>
      <rPr>
        <sz val="16"/>
        <color rgb="FFED7625"/>
        <rFont val="Calibri"/>
        <family val="2"/>
        <scheme val="minor"/>
      </rPr>
      <t xml:space="preserve">G </t>
    </r>
    <r>
      <rPr>
        <sz val="16"/>
        <color rgb="FF512D1E"/>
        <rFont val="Calibri"/>
        <family val="2"/>
        <scheme val="minor"/>
      </rPr>
      <t>DF</t>
    </r>
  </si>
  <si>
    <r>
      <t xml:space="preserve">CHOCOLATE DIPPED STRAWBERRIES </t>
    </r>
    <r>
      <rPr>
        <sz val="16"/>
        <color rgb="FF01563F"/>
        <rFont val="Calibri"/>
        <family val="2"/>
        <scheme val="minor"/>
      </rPr>
      <t>VE</t>
    </r>
    <r>
      <rPr>
        <sz val="16"/>
        <color rgb="FF000000"/>
        <rFont val="Calibri"/>
        <family val="2"/>
        <scheme val="minor"/>
      </rPr>
      <t xml:space="preserve"> </t>
    </r>
    <r>
      <rPr>
        <sz val="16"/>
        <color rgb="FFED7625"/>
        <rFont val="Calibri"/>
        <family val="2"/>
        <scheme val="minor"/>
      </rPr>
      <t xml:space="preserve">G </t>
    </r>
    <r>
      <rPr>
        <sz val="16"/>
        <color rgb="FF512D1E"/>
        <rFont val="Calibri"/>
        <family val="2"/>
        <scheme val="minor"/>
      </rPr>
      <t>DF</t>
    </r>
  </si>
  <si>
    <r>
      <t xml:space="preserve">VIETNAMESE SALAD ROLL </t>
    </r>
    <r>
      <rPr>
        <sz val="16"/>
        <color rgb="FF01563F"/>
        <rFont val="Calibri"/>
        <family val="2"/>
        <scheme val="minor"/>
      </rPr>
      <t>VE</t>
    </r>
    <r>
      <rPr>
        <sz val="16"/>
        <color rgb="FF000000"/>
        <rFont val="Calibri"/>
        <family val="2"/>
        <scheme val="minor"/>
      </rPr>
      <t xml:space="preserve"> </t>
    </r>
    <r>
      <rPr>
        <sz val="16"/>
        <color rgb="FFED7625"/>
        <rFont val="Calibri"/>
        <family val="2"/>
        <scheme val="minor"/>
      </rPr>
      <t xml:space="preserve">G </t>
    </r>
    <r>
      <rPr>
        <sz val="16"/>
        <color rgb="FF512D1E"/>
        <rFont val="Calibri"/>
        <family val="2"/>
        <scheme val="minor"/>
      </rPr>
      <t>DF</t>
    </r>
  </si>
  <si>
    <r>
      <t xml:space="preserve">PULLED PORK SLIDER </t>
    </r>
    <r>
      <rPr>
        <sz val="16"/>
        <color rgb="FF512D1E"/>
        <rFont val="Calibri"/>
        <family val="2"/>
        <scheme val="minor"/>
      </rPr>
      <t>DF</t>
    </r>
  </si>
  <si>
    <r>
      <t xml:space="preserve">THAI RED CURRY SHRIMP SPRING ROLL </t>
    </r>
    <r>
      <rPr>
        <sz val="16"/>
        <color rgb="FF512D1E"/>
        <rFont val="Calibri"/>
        <family val="2"/>
        <scheme val="minor"/>
      </rPr>
      <t>DF</t>
    </r>
  </si>
  <si>
    <r>
      <t xml:space="preserve">SEARED BEEF TENDERLOIN ON CROSTINI </t>
    </r>
    <r>
      <rPr>
        <sz val="16"/>
        <color rgb="FF512D1E"/>
        <rFont val="Calibri"/>
        <family val="2"/>
        <scheme val="minor"/>
      </rPr>
      <t>DF</t>
    </r>
  </si>
  <si>
    <r>
      <t xml:space="preserve">BEYOND MEAT SLIDER </t>
    </r>
    <r>
      <rPr>
        <sz val="16"/>
        <color rgb="FF01563F"/>
        <rFont val="Calibri"/>
        <family val="2"/>
        <scheme val="minor"/>
      </rPr>
      <t xml:space="preserve">VE </t>
    </r>
    <r>
      <rPr>
        <sz val="16"/>
        <color rgb="FF512D1E"/>
        <rFont val="Calibri"/>
        <family val="2"/>
        <scheme val="minor"/>
      </rPr>
      <t>DF</t>
    </r>
  </si>
  <si>
    <r>
      <t xml:space="preserve">CUMIN-DUSTED GRILLED BEEF SKEWERS </t>
    </r>
    <r>
      <rPr>
        <sz val="16"/>
        <color rgb="FFED7625"/>
        <rFont val="Calibri"/>
        <family val="2"/>
        <scheme val="minor"/>
      </rPr>
      <t xml:space="preserve">G </t>
    </r>
    <r>
      <rPr>
        <sz val="16"/>
        <color rgb="FF512D1E"/>
        <rFont val="Calibri"/>
        <family val="2"/>
        <scheme val="minor"/>
      </rPr>
      <t>DF</t>
    </r>
  </si>
  <si>
    <r>
      <t xml:space="preserve">SWEET CHILI CHICKEN SATAY SKEWER </t>
    </r>
    <r>
      <rPr>
        <sz val="16"/>
        <color rgb="FFED7625"/>
        <rFont val="Calibri"/>
        <family val="2"/>
        <scheme val="minor"/>
      </rPr>
      <t xml:space="preserve">G </t>
    </r>
    <r>
      <rPr>
        <sz val="16"/>
        <color rgb="FF512D1E"/>
        <rFont val="Calibri"/>
        <family val="2"/>
        <scheme val="minor"/>
      </rPr>
      <t>DF</t>
    </r>
  </si>
  <si>
    <r>
      <t xml:space="preserve">TANDOORI MARINATED CHICKEN SKEWER </t>
    </r>
    <r>
      <rPr>
        <sz val="16"/>
        <color rgb="FFED7625"/>
        <rFont val="Calibri"/>
        <family val="2"/>
        <scheme val="minor"/>
      </rPr>
      <t>G</t>
    </r>
  </si>
  <si>
    <r>
      <t xml:space="preserve">CAKE POPS 3-WAYS </t>
    </r>
    <r>
      <rPr>
        <sz val="16"/>
        <color rgb="FF01563F"/>
        <rFont val="Calibri"/>
        <family val="2"/>
        <scheme val="minor"/>
      </rPr>
      <t>V</t>
    </r>
  </si>
  <si>
    <r>
      <t xml:space="preserve">PASTA STATION (SELF-SERVE) - </t>
    </r>
    <r>
      <rPr>
        <b/>
        <sz val="16"/>
        <color theme="1"/>
        <rFont val="Calibri"/>
        <family val="2"/>
        <scheme val="minor"/>
      </rPr>
      <t>$18/person</t>
    </r>
  </si>
  <si>
    <r>
      <t xml:space="preserve">BUILD-YOUR-OWN POUTINE STATION (SELF-SERVE) - </t>
    </r>
    <r>
      <rPr>
        <b/>
        <sz val="16"/>
        <color theme="1"/>
        <rFont val="Calibri"/>
        <family val="2"/>
        <scheme val="minor"/>
      </rPr>
      <t>$15/person</t>
    </r>
  </si>
  <si>
    <r>
      <t xml:space="preserve">BREWERY BBQ STATION (SELF-SERVE) - </t>
    </r>
    <r>
      <rPr>
        <b/>
        <sz val="16"/>
        <color theme="1"/>
        <rFont val="Calibri"/>
        <family val="2"/>
        <scheme val="minor"/>
      </rPr>
      <t>$20/person</t>
    </r>
  </si>
  <si>
    <r>
      <t xml:space="preserve">Hand-Carved Slow Roasted Brisket  - </t>
    </r>
    <r>
      <rPr>
        <b/>
        <i/>
        <sz val="16"/>
        <color theme="1"/>
        <rFont val="Calibri"/>
        <family val="2"/>
        <scheme val="minor"/>
      </rPr>
      <t xml:space="preserve">(~4oz per person) </t>
    </r>
  </si>
  <si>
    <r>
      <t xml:space="preserve">Serves 30 - </t>
    </r>
    <r>
      <rPr>
        <b/>
        <i/>
        <sz val="16"/>
        <color theme="1"/>
        <rFont val="Calibri"/>
        <family val="2"/>
        <scheme val="minor"/>
      </rPr>
      <t>$300</t>
    </r>
  </si>
  <si>
    <r>
      <t xml:space="preserve">Serves 40 - </t>
    </r>
    <r>
      <rPr>
        <b/>
        <i/>
        <sz val="16"/>
        <color theme="1"/>
        <rFont val="Calibri"/>
        <family val="2"/>
        <scheme val="minor"/>
      </rPr>
      <t>$400</t>
    </r>
  </si>
  <si>
    <r>
      <t xml:space="preserve">Serves 50 - </t>
    </r>
    <r>
      <rPr>
        <b/>
        <i/>
        <sz val="16"/>
        <color theme="1"/>
        <rFont val="Calibri"/>
        <family val="2"/>
        <scheme val="minor"/>
      </rPr>
      <t>$500</t>
    </r>
  </si>
  <si>
    <r>
      <t xml:space="preserve">Roasted Herb-crusted Striploin - </t>
    </r>
    <r>
      <rPr>
        <b/>
        <i/>
        <sz val="16"/>
        <color theme="1"/>
        <rFont val="Calibri"/>
        <family val="2"/>
        <scheme val="minor"/>
      </rPr>
      <t xml:space="preserve">(~4oz per person) </t>
    </r>
  </si>
  <si>
    <r>
      <t xml:space="preserve">Westcoast Seafood Platter </t>
    </r>
    <r>
      <rPr>
        <b/>
        <sz val="16"/>
        <color theme="5"/>
        <rFont val="Calibri"/>
        <family val="2"/>
        <scheme val="minor"/>
      </rPr>
      <t>G</t>
    </r>
    <r>
      <rPr>
        <b/>
        <sz val="16"/>
        <color theme="1"/>
        <rFont val="Calibri"/>
        <family val="2"/>
        <scheme val="minor"/>
      </rPr>
      <t xml:space="preserve"> </t>
    </r>
    <r>
      <rPr>
        <b/>
        <sz val="16"/>
        <color theme="7" tint="-0.499984740745262"/>
        <rFont val="Calibri"/>
        <family val="2"/>
        <scheme val="minor"/>
      </rPr>
      <t>DF</t>
    </r>
    <r>
      <rPr>
        <b/>
        <sz val="16"/>
        <color theme="1"/>
        <rFont val="Calibri"/>
        <family val="2"/>
        <scheme val="minor"/>
      </rPr>
      <t xml:space="preserve"> </t>
    </r>
  </si>
  <si>
    <r>
      <t xml:space="preserve">Serves 50 - </t>
    </r>
    <r>
      <rPr>
        <b/>
        <i/>
        <sz val="16"/>
        <color theme="1"/>
        <rFont val="Calibri"/>
        <family val="2"/>
        <scheme val="minor"/>
      </rPr>
      <t>$499</t>
    </r>
  </si>
  <si>
    <r>
      <t xml:space="preserve">Poached Prawn Tower </t>
    </r>
    <r>
      <rPr>
        <b/>
        <sz val="16"/>
        <color theme="7" tint="-0.499984740745262"/>
        <rFont val="Calibri"/>
        <family val="2"/>
        <scheme val="minor"/>
      </rPr>
      <t>DF</t>
    </r>
    <r>
      <rPr>
        <b/>
        <sz val="16"/>
        <color theme="1"/>
        <rFont val="Calibri"/>
        <family val="2"/>
        <scheme val="minor"/>
      </rPr>
      <t xml:space="preserve"> </t>
    </r>
  </si>
  <si>
    <r>
      <t xml:space="preserve">Serves 250 - </t>
    </r>
    <r>
      <rPr>
        <b/>
        <i/>
        <sz val="16"/>
        <color theme="1"/>
        <rFont val="Calibri"/>
        <family val="2"/>
        <scheme val="minor"/>
      </rPr>
      <t>$399</t>
    </r>
  </si>
  <si>
    <r>
      <t xml:space="preserve">Premium Imported Cheese Board </t>
    </r>
    <r>
      <rPr>
        <b/>
        <sz val="16"/>
        <color theme="9"/>
        <rFont val="Calibri"/>
        <family val="2"/>
        <scheme val="minor"/>
      </rPr>
      <t>V</t>
    </r>
  </si>
  <si>
    <r>
      <t xml:space="preserve">Serves 25 - </t>
    </r>
    <r>
      <rPr>
        <b/>
        <i/>
        <sz val="16"/>
        <color theme="1"/>
        <rFont val="Calibri"/>
        <family val="2"/>
        <scheme val="minor"/>
      </rPr>
      <t>$180</t>
    </r>
  </si>
  <si>
    <r>
      <t xml:space="preserve">Serves 50 - </t>
    </r>
    <r>
      <rPr>
        <b/>
        <i/>
        <sz val="16"/>
        <color theme="1"/>
        <rFont val="Calibri"/>
        <family val="2"/>
        <scheme val="minor"/>
      </rPr>
      <t>$350</t>
    </r>
  </si>
  <si>
    <r>
      <t xml:space="preserve">Serves 100 - </t>
    </r>
    <r>
      <rPr>
        <b/>
        <i/>
        <sz val="16"/>
        <color theme="1"/>
        <rFont val="Calibri"/>
        <family val="2"/>
        <scheme val="minor"/>
      </rPr>
      <t>$500</t>
    </r>
  </si>
  <si>
    <r>
      <t xml:space="preserve">Serves 25 - </t>
    </r>
    <r>
      <rPr>
        <b/>
        <i/>
        <sz val="16"/>
        <color theme="1"/>
        <rFont val="Calibri"/>
        <family val="2"/>
        <scheme val="minor"/>
      </rPr>
      <t>$225</t>
    </r>
  </si>
  <si>
    <r>
      <t xml:space="preserve">Serves 50 - </t>
    </r>
    <r>
      <rPr>
        <b/>
        <i/>
        <sz val="16"/>
        <color theme="1"/>
        <rFont val="Calibri"/>
        <family val="2"/>
        <scheme val="minor"/>
      </rPr>
      <t>$400</t>
    </r>
  </si>
  <si>
    <r>
      <t xml:space="preserve">Fresh Seasonal Fruit Platter </t>
    </r>
    <r>
      <rPr>
        <b/>
        <sz val="16"/>
        <color theme="9"/>
        <rFont val="Calibri"/>
        <family val="2"/>
        <scheme val="minor"/>
      </rPr>
      <t>VE</t>
    </r>
    <r>
      <rPr>
        <b/>
        <sz val="16"/>
        <color theme="1"/>
        <rFont val="Calibri"/>
        <family val="2"/>
        <scheme val="minor"/>
      </rPr>
      <t xml:space="preserve"> </t>
    </r>
    <r>
      <rPr>
        <b/>
        <sz val="16"/>
        <color theme="5"/>
        <rFont val="Calibri"/>
        <family val="2"/>
        <scheme val="minor"/>
      </rPr>
      <t>G</t>
    </r>
    <r>
      <rPr>
        <b/>
        <sz val="16"/>
        <color theme="1"/>
        <rFont val="Calibri"/>
        <family val="2"/>
        <scheme val="minor"/>
      </rPr>
      <t xml:space="preserve"> </t>
    </r>
    <r>
      <rPr>
        <b/>
        <sz val="16"/>
        <color theme="7" tint="-0.499984740745262"/>
        <rFont val="Calibri"/>
        <family val="2"/>
        <scheme val="minor"/>
      </rPr>
      <t>DF</t>
    </r>
  </si>
  <si>
    <r>
      <t xml:space="preserve">Serves 50 - </t>
    </r>
    <r>
      <rPr>
        <b/>
        <i/>
        <sz val="16"/>
        <color theme="1"/>
        <rFont val="Calibri"/>
        <family val="2"/>
        <scheme val="minor"/>
      </rPr>
      <t>$125</t>
    </r>
  </si>
  <si>
    <r>
      <t xml:space="preserve">Vegetable Crudite Platter </t>
    </r>
    <r>
      <rPr>
        <b/>
        <sz val="16"/>
        <color theme="9"/>
        <rFont val="Calibri"/>
        <family val="2"/>
        <scheme val="minor"/>
      </rPr>
      <t>V</t>
    </r>
    <r>
      <rPr>
        <b/>
        <sz val="16"/>
        <color theme="1"/>
        <rFont val="Calibri"/>
        <family val="2"/>
        <scheme val="minor"/>
      </rPr>
      <t xml:space="preserve"> </t>
    </r>
    <r>
      <rPr>
        <b/>
        <sz val="16"/>
        <color theme="5"/>
        <rFont val="Calibri"/>
        <family val="2"/>
        <scheme val="minor"/>
      </rPr>
      <t>G</t>
    </r>
  </si>
  <si>
    <r>
      <t xml:space="preserve">Serves 50 - </t>
    </r>
    <r>
      <rPr>
        <b/>
        <i/>
        <sz val="16"/>
        <color theme="1"/>
        <rFont val="Calibri"/>
        <family val="2"/>
        <scheme val="minor"/>
      </rPr>
      <t>$95</t>
    </r>
  </si>
  <si>
    <r>
      <t xml:space="preserve">Dessert Platter </t>
    </r>
    <r>
      <rPr>
        <b/>
        <sz val="16"/>
        <color theme="9"/>
        <rFont val="Calibri"/>
        <family val="2"/>
        <scheme val="minor"/>
      </rPr>
      <t>V</t>
    </r>
  </si>
  <si>
    <r>
      <t xml:space="preserve">Serves 50 (100pcs) - </t>
    </r>
    <r>
      <rPr>
        <b/>
        <i/>
        <sz val="16"/>
        <color theme="1"/>
        <rFont val="Calibri"/>
        <family val="2"/>
        <scheme val="minor"/>
      </rPr>
      <t>$349</t>
    </r>
  </si>
  <si>
    <r>
      <t xml:space="preserve">LIVE CARVERY STATIONS (LIVE CHEF) </t>
    </r>
    <r>
      <rPr>
        <sz val="20"/>
        <color theme="1"/>
        <rFont val="Calibri"/>
        <family val="2"/>
        <scheme val="minor"/>
      </rPr>
      <t xml:space="preserve">- </t>
    </r>
    <r>
      <rPr>
        <i/>
        <sz val="20"/>
        <color theme="1"/>
        <rFont val="Calibri"/>
        <family val="2"/>
        <scheme val="minor"/>
      </rPr>
      <t>for live chef orders, please input # of portions desired (i.e 1 x Serves 30, 2 x Serves 30 etc.)</t>
    </r>
  </si>
  <si>
    <r>
      <t xml:space="preserve">SHARE PLATTERS - </t>
    </r>
    <r>
      <rPr>
        <i/>
        <sz val="20"/>
        <color theme="1"/>
        <rFont val="Calibri"/>
        <family val="2"/>
        <scheme val="minor"/>
      </rPr>
      <t>for Platter orders, please input # of desired platters (i.e 1 x Seafood Platter, 2 x Cheese Board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</si>
</sst>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Red]&quot;$&quot;#,##0.00"/>
    <numFmt numFmtId="165" formatCode="&quot;$&quot;#,##0.00"/>
  </numFmts>
  <fonts count="31">
    <font>
      <sz val="12"/>
      <color theme="1"/>
      <name val="Calibri"/>
      <family val="2"/>
      <scheme val="minor"/>
    </font>
    <font>
      <sz val="12"/>
      <color theme="1"/>
      <name val="Calibri"/>
      <family val="2"/>
      <scheme val="minor"/>
    </font>
    <font>
      <b/>
      <sz val="12"/>
      <color theme="1"/>
      <name val="Calibri"/>
      <family val="2"/>
      <scheme val="minor"/>
    </font>
    <font>
      <sz val="12"/>
      <color theme="5" tint="-0.249977111117893"/>
      <name val="Calibri"/>
      <family val="2"/>
      <scheme val="minor"/>
    </font>
    <font>
      <sz val="8"/>
      <name val="Calibri"/>
      <family val="2"/>
      <scheme val="minor"/>
    </font>
    <font>
      <b/>
      <sz val="16"/>
      <color theme="1"/>
      <name val="Calibri"/>
      <family val="2"/>
      <scheme val="minor"/>
    </font>
    <font>
      <sz val="12"/>
      <color theme="5"/>
      <name val="Calibri"/>
      <family val="2"/>
      <scheme val="minor"/>
    </font>
    <font>
      <b/>
      <sz val="11"/>
      <color theme="0"/>
      <name val="Calibri"/>
      <family val="2"/>
      <scheme val="minor"/>
    </font>
    <font>
      <b/>
      <sz val="11"/>
      <color theme="1"/>
      <name val="Calibri"/>
      <family val="2"/>
      <scheme val="minor"/>
    </font>
    <font>
      <sz val="20"/>
      <color theme="1"/>
      <name val="Calibri"/>
      <family val="2"/>
      <scheme val="minor"/>
    </font>
    <font>
      <sz val="28"/>
      <color theme="0"/>
      <name val="Octin Vintage B Rg"/>
      <family val="3"/>
    </font>
    <font>
      <sz val="18"/>
      <color theme="0"/>
      <name val="Octin Vintage B Rg"/>
      <family val="3"/>
    </font>
    <font>
      <sz val="36"/>
      <color theme="0"/>
      <name val="Octin Vintage B Rg"/>
      <family val="3"/>
    </font>
    <font>
      <sz val="18"/>
      <color theme="1"/>
      <name val="Calibri"/>
      <family val="2"/>
      <scheme val="minor"/>
    </font>
    <font>
      <sz val="16"/>
      <color rgb="FF000000"/>
      <name val="Calibri"/>
      <family val="2"/>
      <scheme val="minor"/>
    </font>
    <font>
      <sz val="16"/>
      <color rgb="FFED7625"/>
      <name val="Calibri"/>
      <family val="2"/>
      <scheme val="minor"/>
    </font>
    <font>
      <sz val="16"/>
      <color rgb="FF512D1E"/>
      <name val="Calibri"/>
      <family val="2"/>
      <scheme val="minor"/>
    </font>
    <font>
      <sz val="16"/>
      <color theme="1"/>
      <name val="Calibri"/>
      <family val="2"/>
      <scheme val="minor"/>
    </font>
    <font>
      <sz val="16"/>
      <color rgb="FF01563F"/>
      <name val="Calibri"/>
      <family val="2"/>
      <scheme val="minor"/>
    </font>
    <font>
      <sz val="16"/>
      <color theme="5" tint="-0.249977111117893"/>
      <name val="Calibri"/>
      <family val="2"/>
      <scheme val="minor"/>
    </font>
    <font>
      <sz val="16"/>
      <color rgb="FFEE7623"/>
      <name val="Calibri"/>
      <family val="2"/>
      <scheme val="minor"/>
    </font>
    <font>
      <b/>
      <sz val="16"/>
      <color theme="5"/>
      <name val="Calibri"/>
      <family val="2"/>
      <scheme val="minor"/>
    </font>
    <font>
      <sz val="16"/>
      <color rgb="FF000000"/>
      <name val="YAFdJrPBof8 0"/>
    </font>
    <font>
      <i/>
      <sz val="16"/>
      <color theme="1"/>
      <name val="Calibri"/>
      <family val="2"/>
      <scheme val="minor"/>
    </font>
    <font>
      <b/>
      <i/>
      <sz val="16"/>
      <color theme="1"/>
      <name val="Calibri"/>
      <family val="2"/>
      <scheme val="minor"/>
    </font>
    <font>
      <b/>
      <sz val="16"/>
      <color theme="7" tint="-0.499984740745262"/>
      <name val="Calibri"/>
      <family val="2"/>
      <scheme val="minor"/>
    </font>
    <font>
      <b/>
      <sz val="16"/>
      <color theme="9"/>
      <name val="Calibri"/>
      <family val="2"/>
      <scheme val="minor"/>
    </font>
    <font>
      <sz val="20"/>
      <color theme="1"/>
      <name val="Octin Vintage B Rg"/>
      <family val="3"/>
    </font>
    <font>
      <i/>
      <sz val="20"/>
      <color theme="1"/>
      <name val="Calibri"/>
      <family val="2"/>
      <scheme val="minor"/>
    </font>
    <font>
      <b/>
      <sz val="22"/>
      <color theme="1"/>
      <name val="Calibri"/>
      <family val="2"/>
      <scheme val="minor"/>
    </font>
    <font>
      <i/>
      <sz val="22"/>
      <color theme="1"/>
      <name val="Calibri"/>
      <family val="2"/>
      <scheme val="minor"/>
    </font>
  </fonts>
  <fills count="11">
    <fill>
      <patternFill patternType="none"/>
    </fill>
    <fill>
      <patternFill patternType="gray125"/>
    </fill>
    <fill>
      <patternFill patternType="solid">
        <fgColor theme="5" tint="0.39997558519241921"/>
        <bgColor indexed="65"/>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bgColor indexed="64"/>
      </patternFill>
    </fill>
    <fill>
      <patternFill patternType="solid">
        <fgColor theme="0"/>
        <bgColor indexed="64"/>
      </patternFill>
    </fill>
    <fill>
      <patternFill patternType="solid">
        <fgColor theme="7" tint="-0.499984740745262"/>
        <bgColor indexed="64"/>
      </patternFill>
    </fill>
    <fill>
      <patternFill patternType="solid">
        <fgColor theme="6"/>
        <bgColor indexed="64"/>
      </patternFill>
    </fill>
    <fill>
      <patternFill patternType="solid">
        <fgColor theme="5" tint="0.59999389629810485"/>
        <bgColor indexed="64"/>
      </patternFill>
    </fill>
    <fill>
      <patternFill patternType="solid">
        <fgColor theme="7" tint="0.79998168889431442"/>
        <bgColor indexed="64"/>
      </patternFill>
    </fill>
  </fills>
  <borders count="11">
    <border>
      <left/>
      <right/>
      <top/>
      <bottom/>
      <diagonal/>
    </border>
    <border>
      <left/>
      <right/>
      <top/>
      <bottom style="medium">
        <color indexed="64"/>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style="thin">
        <color theme="5"/>
      </left>
      <right/>
      <top/>
      <bottom/>
      <diagonal/>
    </border>
    <border>
      <left/>
      <right style="thin">
        <color theme="5"/>
      </right>
      <top/>
      <bottom/>
      <diagonal/>
    </border>
    <border>
      <left style="thin">
        <color theme="5"/>
      </left>
      <right/>
      <top/>
      <bottom style="thin">
        <color theme="5"/>
      </bottom>
      <diagonal/>
    </border>
    <border>
      <left/>
      <right/>
      <top/>
      <bottom style="thin">
        <color theme="5"/>
      </bottom>
      <diagonal/>
    </border>
    <border>
      <left/>
      <right style="thin">
        <color theme="5"/>
      </right>
      <top/>
      <bottom style="thin">
        <color theme="5"/>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78">
    <xf numFmtId="0" fontId="0" fillId="0" borderId="0" xfId="0"/>
    <xf numFmtId="0" fontId="2" fillId="0" borderId="0" xfId="0" applyFont="1"/>
    <xf numFmtId="0" fontId="3" fillId="0" borderId="0" xfId="0" applyFont="1"/>
    <xf numFmtId="0" fontId="6" fillId="0" borderId="0" xfId="0" applyFont="1"/>
    <xf numFmtId="0" fontId="0" fillId="4" borderId="0" xfId="0" applyFill="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0" fontId="0" fillId="4" borderId="9" xfId="0" applyFill="1" applyBorder="1"/>
    <xf numFmtId="0" fontId="0" fillId="6" borderId="0" xfId="0" applyFill="1"/>
    <xf numFmtId="0" fontId="0" fillId="6" borderId="6" xfId="0" applyFill="1" applyBorder="1"/>
    <xf numFmtId="0" fontId="0" fillId="6" borderId="3" xfId="0" applyFill="1" applyBorder="1"/>
    <xf numFmtId="0" fontId="0" fillId="6" borderId="4" xfId="0" applyFill="1" applyBorder="1"/>
    <xf numFmtId="0" fontId="0" fillId="6" borderId="8" xfId="0" applyFill="1" applyBorder="1"/>
    <xf numFmtId="0" fontId="0" fillId="6" borderId="9" xfId="0" applyFill="1" applyBorder="1"/>
    <xf numFmtId="0" fontId="0" fillId="8" borderId="0" xfId="0" applyFill="1"/>
    <xf numFmtId="0" fontId="9" fillId="8" borderId="0" xfId="0" applyFont="1" applyFill="1" applyAlignment="1">
      <alignment horizontal="center" vertical="center"/>
    </xf>
    <xf numFmtId="0" fontId="5" fillId="0" borderId="0" xfId="0" applyFont="1"/>
    <xf numFmtId="8" fontId="5" fillId="0" borderId="0" xfId="0" applyNumberFormat="1" applyFont="1"/>
    <xf numFmtId="0" fontId="14" fillId="0" borderId="0" xfId="0" applyFont="1"/>
    <xf numFmtId="0" fontId="5" fillId="2" borderId="0" xfId="1" applyFont="1" applyProtection="1">
      <protection locked="0"/>
    </xf>
    <xf numFmtId="164" fontId="5" fillId="0" borderId="0" xfId="0" applyNumberFormat="1" applyFont="1"/>
    <xf numFmtId="0" fontId="17" fillId="0" borderId="0" xfId="0" applyFont="1"/>
    <xf numFmtId="0" fontId="19" fillId="0" borderId="0" xfId="0" applyFont="1"/>
    <xf numFmtId="0" fontId="21" fillId="0" borderId="0" xfId="0" applyFont="1"/>
    <xf numFmtId="0" fontId="22" fillId="0" borderId="0" xfId="0" applyFont="1" applyAlignment="1">
      <alignment vertical="center"/>
    </xf>
    <xf numFmtId="0" fontId="5" fillId="10" borderId="0" xfId="0" applyFont="1" applyFill="1"/>
    <xf numFmtId="0" fontId="17" fillId="3" borderId="10" xfId="0" applyFont="1" applyFill="1" applyBorder="1" applyAlignment="1" applyProtection="1">
      <alignment horizontal="center" vertical="center"/>
      <protection locked="0"/>
    </xf>
    <xf numFmtId="165" fontId="17" fillId="0" borderId="0" xfId="0" applyNumberFormat="1" applyFont="1" applyAlignment="1">
      <alignment horizontal="center" vertical="center"/>
    </xf>
    <xf numFmtId="165" fontId="17" fillId="0" borderId="8" xfId="0" applyNumberFormat="1" applyFont="1" applyBorder="1" applyAlignment="1">
      <alignment horizontal="center" vertical="center"/>
    </xf>
    <xf numFmtId="0" fontId="29" fillId="3" borderId="1" xfId="0" applyFont="1" applyFill="1" applyBorder="1"/>
    <xf numFmtId="0" fontId="29" fillId="3" borderId="1" xfId="0" applyFont="1" applyFill="1" applyBorder="1" applyAlignment="1">
      <alignment horizontal="center"/>
    </xf>
    <xf numFmtId="0" fontId="29" fillId="0" borderId="0" xfId="0" applyFont="1"/>
    <xf numFmtId="164" fontId="29" fillId="0" borderId="0" xfId="0" applyNumberFormat="1" applyFont="1"/>
    <xf numFmtId="0" fontId="30" fillId="0" borderId="0" xfId="0" applyFont="1"/>
    <xf numFmtId="164" fontId="30" fillId="0" borderId="0" xfId="0" applyNumberFormat="1" applyFont="1"/>
    <xf numFmtId="0" fontId="30" fillId="0" borderId="1" xfId="0" applyFont="1" applyBorder="1"/>
    <xf numFmtId="164" fontId="30" fillId="0" borderId="1" xfId="0" applyNumberFormat="1" applyFont="1" applyBorder="1"/>
    <xf numFmtId="0" fontId="29" fillId="3" borderId="0" xfId="0" applyFont="1" applyFill="1"/>
    <xf numFmtId="164" fontId="29" fillId="3" borderId="0" xfId="0" applyNumberFormat="1" applyFont="1" applyFill="1"/>
    <xf numFmtId="0" fontId="10" fillId="5" borderId="3" xfId="0" applyFont="1" applyFill="1" applyBorder="1" applyAlignment="1">
      <alignment horizontal="left" vertical="center"/>
    </xf>
    <xf numFmtId="0" fontId="10" fillId="5" borderId="0" xfId="0" applyFont="1" applyFill="1" applyAlignment="1">
      <alignment horizontal="left" vertical="center"/>
    </xf>
    <xf numFmtId="0" fontId="7" fillId="7" borderId="0" xfId="0" applyFont="1" applyFill="1" applyAlignment="1">
      <alignment horizontal="left" vertical="center"/>
    </xf>
    <xf numFmtId="0" fontId="8" fillId="7" borderId="0" xfId="0" applyFont="1" applyFill="1" applyAlignment="1">
      <alignment horizontal="left" vertical="center"/>
    </xf>
    <xf numFmtId="0" fontId="0" fillId="3" borderId="0" xfId="0" applyFill="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0" fillId="3" borderId="5" xfId="0" applyFill="1" applyBorder="1" applyAlignment="1">
      <alignment horizontal="center"/>
    </xf>
    <xf numFmtId="0" fontId="0" fillId="3" borderId="7" xfId="0" applyFill="1" applyBorder="1" applyAlignment="1">
      <alignment horizontal="center"/>
    </xf>
    <xf numFmtId="0" fontId="0" fillId="3" borderId="8" xfId="0" applyFill="1" applyBorder="1" applyAlignment="1">
      <alignment horizontal="center"/>
    </xf>
    <xf numFmtId="0" fontId="13" fillId="8" borderId="8" xfId="0" applyFont="1" applyFill="1" applyBorder="1" applyAlignment="1">
      <alignment horizontal="right" vertical="center"/>
    </xf>
    <xf numFmtId="0" fontId="27" fillId="9" borderId="2" xfId="0" applyFont="1" applyFill="1" applyBorder="1" applyAlignment="1">
      <alignment horizontal="left" vertical="center"/>
    </xf>
    <xf numFmtId="0" fontId="27" fillId="9" borderId="3" xfId="0" applyFont="1" applyFill="1" applyBorder="1" applyAlignment="1">
      <alignment horizontal="left" vertical="center"/>
    </xf>
    <xf numFmtId="0" fontId="27" fillId="9" borderId="0" xfId="0" applyFont="1" applyFill="1" applyAlignment="1">
      <alignment horizontal="left" vertical="center"/>
    </xf>
    <xf numFmtId="0" fontId="27" fillId="9" borderId="4" xfId="0" applyFont="1" applyFill="1" applyBorder="1" applyAlignment="1">
      <alignment horizontal="left" vertical="center"/>
    </xf>
    <xf numFmtId="0" fontId="27" fillId="9" borderId="7" xfId="0" applyFont="1" applyFill="1" applyBorder="1" applyAlignment="1">
      <alignment horizontal="left" vertical="center"/>
    </xf>
    <xf numFmtId="0" fontId="27" fillId="9" borderId="8" xfId="0" applyFont="1" applyFill="1" applyBorder="1" applyAlignment="1">
      <alignment horizontal="left" vertical="center"/>
    </xf>
    <xf numFmtId="0" fontId="27" fillId="9" borderId="9" xfId="0" applyFont="1" applyFill="1" applyBorder="1" applyAlignment="1">
      <alignment horizontal="left" vertical="center"/>
    </xf>
    <xf numFmtId="0" fontId="5" fillId="10" borderId="3" xfId="0" applyFont="1" applyFill="1" applyBorder="1" applyAlignment="1">
      <alignment horizontal="left"/>
    </xf>
    <xf numFmtId="0" fontId="5" fillId="10" borderId="0" xfId="0" applyFont="1" applyFill="1" applyAlignment="1">
      <alignment horizontal="left"/>
    </xf>
    <xf numFmtId="0" fontId="23" fillId="0" borderId="0" xfId="0" applyFont="1" applyAlignment="1">
      <alignment horizontal="left"/>
    </xf>
    <xf numFmtId="0" fontId="17" fillId="0" borderId="0" xfId="0" applyFont="1" applyAlignment="1">
      <alignment horizontal="left"/>
    </xf>
    <xf numFmtId="0" fontId="9" fillId="9" borderId="3" xfId="0" applyFont="1" applyFill="1" applyBorder="1" applyAlignment="1">
      <alignment horizontal="left" vertical="center"/>
    </xf>
    <xf numFmtId="0" fontId="9" fillId="9" borderId="4" xfId="0" applyFont="1" applyFill="1" applyBorder="1" applyAlignment="1">
      <alignment horizontal="left" vertical="center"/>
    </xf>
    <xf numFmtId="0" fontId="9" fillId="9" borderId="7" xfId="0" applyFont="1" applyFill="1" applyBorder="1" applyAlignment="1">
      <alignment horizontal="left" vertical="center"/>
    </xf>
    <xf numFmtId="0" fontId="9" fillId="9" borderId="8" xfId="0" applyFont="1" applyFill="1" applyBorder="1" applyAlignment="1">
      <alignment horizontal="left" vertical="center"/>
    </xf>
    <xf numFmtId="0" fontId="9" fillId="9" borderId="0" xfId="0" applyFont="1" applyFill="1" applyAlignment="1">
      <alignment horizontal="left" vertical="center"/>
    </xf>
    <xf numFmtId="0" fontId="9" fillId="9" borderId="9" xfId="0" applyFont="1" applyFill="1" applyBorder="1" applyAlignment="1">
      <alignment horizontal="left" vertical="center"/>
    </xf>
    <xf numFmtId="0" fontId="17" fillId="0" borderId="0" xfId="0" applyFont="1" applyAlignment="1">
      <alignment horizontal="left" vertical="center"/>
    </xf>
    <xf numFmtId="0" fontId="17" fillId="3" borderId="10" xfId="0" applyFont="1" applyFill="1" applyBorder="1" applyAlignment="1" applyProtection="1">
      <alignment horizontal="center" vertical="center"/>
      <protection locked="0"/>
    </xf>
    <xf numFmtId="165" fontId="17" fillId="0" borderId="0" xfId="0" applyNumberFormat="1" applyFont="1" applyAlignment="1">
      <alignment horizontal="center" vertical="center"/>
    </xf>
    <xf numFmtId="0" fontId="5" fillId="10" borderId="3" xfId="0" applyFont="1" applyFill="1" applyBorder="1" applyAlignment="1">
      <alignment horizontal="left" vertical="center"/>
    </xf>
    <xf numFmtId="0" fontId="5" fillId="10" borderId="0" xfId="0" applyFont="1" applyFill="1" applyAlignment="1">
      <alignment horizontal="left" vertical="center"/>
    </xf>
    <xf numFmtId="0" fontId="23" fillId="0" borderId="8" xfId="0" applyFont="1" applyBorder="1" applyAlignment="1">
      <alignment horizontal="left"/>
    </xf>
  </cellXfs>
  <cellStyles count="2">
    <cellStyle name="60% - Accent2" xfId="1" builtinId="36"/>
    <cellStyle name="Normal" xfId="0" builtinId="0"/>
  </cellStyles>
  <dxfs count="5">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761073</xdr:colOff>
      <xdr:row>2</xdr:row>
      <xdr:rowOff>57150</xdr:rowOff>
    </xdr:from>
    <xdr:to>
      <xdr:col>2</xdr:col>
      <xdr:colOff>545833</xdr:colOff>
      <xdr:row>10</xdr:row>
      <xdr:rowOff>129956</xdr:rowOff>
    </xdr:to>
    <xdr:pic>
      <xdr:nvPicPr>
        <xdr:cNvPr id="12" name="Picture 11">
          <a:extLst>
            <a:ext uri="{FF2B5EF4-FFF2-40B4-BE49-F238E27FC236}">
              <a16:creationId xmlns:a16="http://schemas.microsoft.com/office/drawing/2014/main" id="{595334E0-15F5-0EEE-08C8-B7DE3D50C9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1073" y="438150"/>
          <a:ext cx="3518560" cy="1596806"/>
        </a:xfrm>
        <a:prstGeom prst="rect">
          <a:avLst/>
        </a:prstGeom>
      </xdr:spPr>
    </xdr:pic>
    <xdr:clientData/>
  </xdr:twoCellAnchor>
  <xdr:twoCellAnchor editAs="oneCell">
    <xdr:from>
      <xdr:col>1</xdr:col>
      <xdr:colOff>45530</xdr:colOff>
      <xdr:row>24</xdr:row>
      <xdr:rowOff>46769</xdr:rowOff>
    </xdr:from>
    <xdr:to>
      <xdr:col>2</xdr:col>
      <xdr:colOff>1338153</xdr:colOff>
      <xdr:row>28</xdr:row>
      <xdr:rowOff>148331</xdr:rowOff>
    </xdr:to>
    <xdr:pic>
      <xdr:nvPicPr>
        <xdr:cNvPr id="17" name="Picture 16">
          <a:extLst>
            <a:ext uri="{FF2B5EF4-FFF2-40B4-BE49-F238E27FC236}">
              <a16:creationId xmlns:a16="http://schemas.microsoft.com/office/drawing/2014/main" id="{DDC5E682-785E-C0D0-59E2-94FED95C3CD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22030" y="5152169"/>
          <a:ext cx="2549923" cy="1168362"/>
        </a:xfrm>
        <a:prstGeom prst="rect">
          <a:avLst/>
        </a:prstGeom>
      </xdr:spPr>
    </xdr:pic>
    <xdr:clientData/>
  </xdr:twoCellAnchor>
  <xdr:twoCellAnchor editAs="oneCell">
    <xdr:from>
      <xdr:col>6</xdr:col>
      <xdr:colOff>123809</xdr:colOff>
      <xdr:row>10</xdr:row>
      <xdr:rowOff>173571</xdr:rowOff>
    </xdr:from>
    <xdr:to>
      <xdr:col>6</xdr:col>
      <xdr:colOff>2662391</xdr:colOff>
      <xdr:row>17</xdr:row>
      <xdr:rowOff>33377</xdr:rowOff>
    </xdr:to>
    <xdr:pic>
      <xdr:nvPicPr>
        <xdr:cNvPr id="19" name="Picture 18">
          <a:extLst>
            <a:ext uri="{FF2B5EF4-FFF2-40B4-BE49-F238E27FC236}">
              <a16:creationId xmlns:a16="http://schemas.microsoft.com/office/drawing/2014/main" id="{D9650BF8-AEEC-3FC3-D31E-76BD549F635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526095" y="2214642"/>
          <a:ext cx="2525247" cy="1271411"/>
        </a:xfrm>
        <a:prstGeom prst="rect">
          <a:avLst/>
        </a:prstGeom>
      </xdr:spPr>
    </xdr:pic>
    <xdr:clientData/>
  </xdr:twoCellAnchor>
  <xdr:twoCellAnchor editAs="oneCell">
    <xdr:from>
      <xdr:col>0</xdr:col>
      <xdr:colOff>918407</xdr:colOff>
      <xdr:row>56</xdr:row>
      <xdr:rowOff>173417</xdr:rowOff>
    </xdr:from>
    <xdr:to>
      <xdr:col>2</xdr:col>
      <xdr:colOff>1444628</xdr:colOff>
      <xdr:row>77</xdr:row>
      <xdr:rowOff>164672</xdr:rowOff>
    </xdr:to>
    <xdr:pic>
      <xdr:nvPicPr>
        <xdr:cNvPr id="5" name="Picture 4">
          <a:extLst>
            <a:ext uri="{FF2B5EF4-FFF2-40B4-BE49-F238E27FC236}">
              <a16:creationId xmlns:a16="http://schemas.microsoft.com/office/drawing/2014/main" id="{880D2C49-69F2-B5C6-8F00-1BC3FDA8848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407" y="13660817"/>
          <a:ext cx="4260021" cy="4296555"/>
        </a:xfrm>
        <a:prstGeom prst="rect">
          <a:avLst/>
        </a:prstGeom>
      </xdr:spPr>
    </xdr:pic>
    <xdr:clientData/>
  </xdr:twoCellAnchor>
  <xdr:twoCellAnchor editAs="oneCell">
    <xdr:from>
      <xdr:col>8</xdr:col>
      <xdr:colOff>413949</xdr:colOff>
      <xdr:row>11</xdr:row>
      <xdr:rowOff>3038</xdr:rowOff>
    </xdr:from>
    <xdr:to>
      <xdr:col>9</xdr:col>
      <xdr:colOff>1968321</xdr:colOff>
      <xdr:row>16</xdr:row>
      <xdr:rowOff>187259</xdr:rowOff>
    </xdr:to>
    <xdr:pic>
      <xdr:nvPicPr>
        <xdr:cNvPr id="21" name="Picture 20">
          <a:extLst>
            <a:ext uri="{FF2B5EF4-FFF2-40B4-BE49-F238E27FC236}">
              <a16:creationId xmlns:a16="http://schemas.microsoft.com/office/drawing/2014/main" id="{406FE3CF-3BF1-1426-F9B4-A10F28EBA7C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367949" y="2248217"/>
          <a:ext cx="2609951" cy="1174276"/>
        </a:xfrm>
        <a:prstGeom prst="rect">
          <a:avLst/>
        </a:prstGeom>
      </xdr:spPr>
    </xdr:pic>
    <xdr:clientData/>
  </xdr:twoCellAnchor>
  <xdr:twoCellAnchor editAs="oneCell">
    <xdr:from>
      <xdr:col>4</xdr:col>
      <xdr:colOff>426763</xdr:colOff>
      <xdr:row>0</xdr:row>
      <xdr:rowOff>63817</xdr:rowOff>
    </xdr:from>
    <xdr:to>
      <xdr:col>8</xdr:col>
      <xdr:colOff>66249</xdr:colOff>
      <xdr:row>12</xdr:row>
      <xdr:rowOff>35242</xdr:rowOff>
    </xdr:to>
    <xdr:pic>
      <xdr:nvPicPr>
        <xdr:cNvPr id="9" name="Picture 8">
          <a:extLst>
            <a:ext uri="{FF2B5EF4-FFF2-40B4-BE49-F238E27FC236}">
              <a16:creationId xmlns:a16="http://schemas.microsoft.com/office/drawing/2014/main" id="{04A3B7C7-BDC3-0980-76A8-866F91DF42F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451326" y="63817"/>
          <a:ext cx="9355412" cy="2249805"/>
        </a:xfrm>
        <a:prstGeom prst="rect">
          <a:avLst/>
        </a:prstGeom>
      </xdr:spPr>
    </xdr:pic>
    <xdr:clientData/>
  </xdr:twoCellAnchor>
  <xdr:twoCellAnchor editAs="oneCell">
    <xdr:from>
      <xdr:col>0</xdr:col>
      <xdr:colOff>1537607</xdr:colOff>
      <xdr:row>7</xdr:row>
      <xdr:rowOff>110698</xdr:rowOff>
    </xdr:from>
    <xdr:to>
      <xdr:col>2</xdr:col>
      <xdr:colOff>2597437</xdr:colOff>
      <xdr:row>26</xdr:row>
      <xdr:rowOff>261959</xdr:rowOff>
    </xdr:to>
    <xdr:pic>
      <xdr:nvPicPr>
        <xdr:cNvPr id="11" name="Picture 10">
          <a:extLst>
            <a:ext uri="{FF2B5EF4-FFF2-40B4-BE49-F238E27FC236}">
              <a16:creationId xmlns:a16="http://schemas.microsoft.com/office/drawing/2014/main" id="{D63C9EE9-B6C5-8294-9C0D-53DA539FBD9A}"/>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537607" y="1444198"/>
          <a:ext cx="4793630" cy="445656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8E2F3-B5BF-FA48-A1CB-76F9C5D9E999}">
  <sheetPr codeName="Sheet1"/>
  <dimension ref="A2:K123"/>
  <sheetViews>
    <sheetView tabSelected="1" topLeftCell="A99" zoomScale="55" zoomScaleNormal="55" workbookViewId="0">
      <selection activeCell="F19" sqref="F19"/>
    </sheetView>
  </sheetViews>
  <sheetFormatPr defaultColWidth="11" defaultRowHeight="15.6"/>
  <cols>
    <col min="1" max="1" width="32.59765625" bestFit="1" customWidth="1"/>
    <col min="2" max="2" width="16.59765625" bestFit="1" customWidth="1"/>
    <col min="3" max="3" width="64.8984375" bestFit="1" customWidth="1"/>
    <col min="4" max="4" width="5.69921875" customWidth="1"/>
    <col min="5" max="5" width="13.8984375" bestFit="1" customWidth="1"/>
    <col min="6" max="6" width="12.59765625" customWidth="1"/>
    <col min="7" max="7" width="87.09765625" bestFit="1" customWidth="1"/>
    <col min="8" max="8" width="13.8984375" bestFit="1" customWidth="1"/>
    <col min="9" max="9" width="13.69921875" customWidth="1"/>
    <col min="10" max="10" width="88.09765625" customWidth="1"/>
    <col min="11" max="14" width="5.69921875" customWidth="1"/>
    <col min="15" max="15" width="10.69921875" bestFit="1" customWidth="1"/>
    <col min="16" max="16" width="9.3984375" bestFit="1" customWidth="1"/>
    <col min="17" max="17" width="7.3984375" bestFit="1" customWidth="1"/>
    <col min="18" max="18" width="42.8984375" bestFit="1" customWidth="1"/>
  </cols>
  <sheetData>
    <row r="2" spans="1:10">
      <c r="A2" s="5"/>
      <c r="B2" s="6"/>
      <c r="C2" s="6"/>
      <c r="D2" s="6"/>
      <c r="E2" s="6"/>
      <c r="F2" s="6"/>
      <c r="G2" s="6"/>
      <c r="H2" s="6"/>
      <c r="I2" s="6"/>
      <c r="J2" s="7"/>
    </row>
    <row r="3" spans="1:10">
      <c r="A3" s="8"/>
      <c r="B3" s="4"/>
      <c r="C3" s="4"/>
      <c r="D3" s="4"/>
      <c r="E3" s="4"/>
      <c r="F3" s="4"/>
      <c r="G3" s="4"/>
      <c r="H3" s="4"/>
      <c r="I3" s="4"/>
      <c r="J3" s="9"/>
    </row>
    <row r="4" spans="1:10">
      <c r="A4" s="8"/>
      <c r="B4" s="4"/>
      <c r="C4" s="4"/>
      <c r="D4" s="4"/>
      <c r="E4" s="4"/>
      <c r="F4" s="4"/>
      <c r="G4" s="4"/>
      <c r="H4" s="4"/>
      <c r="I4" s="4"/>
      <c r="J4" s="9"/>
    </row>
    <row r="5" spans="1:10">
      <c r="A5" s="8"/>
      <c r="B5" s="4"/>
      <c r="C5" s="4"/>
      <c r="D5" s="4"/>
      <c r="E5" s="4"/>
      <c r="F5" s="4"/>
      <c r="G5" s="4"/>
      <c r="H5" s="4"/>
      <c r="I5" s="4"/>
      <c r="J5" s="9"/>
    </row>
    <row r="6" spans="1:10">
      <c r="A6" s="8"/>
      <c r="B6" s="4"/>
      <c r="C6" s="4"/>
      <c r="D6" s="4"/>
      <c r="E6" s="4"/>
      <c r="F6" s="4"/>
      <c r="G6" s="4"/>
      <c r="H6" s="4"/>
      <c r="I6" s="4"/>
      <c r="J6" s="9"/>
    </row>
    <row r="7" spans="1:10">
      <c r="A7" s="8"/>
      <c r="B7" s="4"/>
      <c r="C7" s="4"/>
      <c r="D7" s="4"/>
      <c r="E7" s="4"/>
      <c r="F7" s="4"/>
      <c r="G7" s="4"/>
      <c r="H7" s="4"/>
      <c r="I7" s="4"/>
      <c r="J7" s="9"/>
    </row>
    <row r="8" spans="1:10">
      <c r="A8" s="8"/>
      <c r="B8" s="4"/>
      <c r="C8" s="4"/>
      <c r="D8" s="4"/>
      <c r="E8" s="4"/>
      <c r="F8" s="4"/>
      <c r="G8" s="4"/>
      <c r="H8" s="4"/>
      <c r="I8" s="4"/>
      <c r="J8" s="9"/>
    </row>
    <row r="9" spans="1:10">
      <c r="A9" s="8"/>
      <c r="B9" s="4"/>
      <c r="C9" s="4"/>
      <c r="D9" s="4"/>
      <c r="E9" s="4"/>
      <c r="F9" s="4"/>
      <c r="G9" s="4"/>
      <c r="H9" s="4"/>
      <c r="I9" s="4"/>
      <c r="J9" s="9"/>
    </row>
    <row r="10" spans="1:10">
      <c r="A10" s="8"/>
      <c r="B10" s="4"/>
      <c r="C10" s="4"/>
      <c r="D10" s="4"/>
      <c r="E10" s="4"/>
      <c r="F10" s="4"/>
      <c r="G10" s="4"/>
      <c r="H10" s="4"/>
      <c r="I10" s="4"/>
      <c r="J10" s="9"/>
    </row>
    <row r="11" spans="1:10">
      <c r="A11" s="10"/>
      <c r="B11" s="11"/>
      <c r="C11" s="11"/>
      <c r="D11" s="11"/>
      <c r="E11" s="11"/>
      <c r="F11" s="11"/>
      <c r="G11" s="11"/>
      <c r="H11" s="11"/>
      <c r="I11" s="11"/>
      <c r="J11" s="12"/>
    </row>
    <row r="14" spans="1:10">
      <c r="A14" s="48"/>
      <c r="B14" s="48"/>
      <c r="C14" s="48"/>
    </row>
    <row r="15" spans="1:10">
      <c r="A15" s="48"/>
      <c r="B15" s="48"/>
      <c r="C15" s="48"/>
    </row>
    <row r="16" spans="1:10">
      <c r="A16" s="48"/>
      <c r="B16" s="48"/>
      <c r="C16" s="48"/>
    </row>
    <row r="17" spans="1:10">
      <c r="A17" s="48"/>
      <c r="B17" s="48"/>
      <c r="C17" s="48"/>
    </row>
    <row r="18" spans="1:10" ht="21">
      <c r="A18" s="48"/>
      <c r="B18" s="48"/>
      <c r="C18" s="48"/>
      <c r="E18" s="21" t="s">
        <v>0</v>
      </c>
      <c r="F18" s="22">
        <v>4</v>
      </c>
      <c r="G18" s="23" t="s">
        <v>16</v>
      </c>
      <c r="H18" s="21" t="s">
        <v>0</v>
      </c>
      <c r="I18" s="22">
        <v>5</v>
      </c>
      <c r="J18" s="23" t="s">
        <v>62</v>
      </c>
    </row>
    <row r="19" spans="1:10" ht="21">
      <c r="A19" s="48"/>
      <c r="B19" s="48"/>
      <c r="C19" s="48"/>
      <c r="E19" s="21" t="s">
        <v>1</v>
      </c>
      <c r="F19" s="24"/>
      <c r="G19" s="23" t="s">
        <v>17</v>
      </c>
      <c r="H19" s="21" t="s">
        <v>1</v>
      </c>
      <c r="I19" s="24"/>
      <c r="J19" s="23" t="s">
        <v>27</v>
      </c>
    </row>
    <row r="20" spans="1:10" ht="21">
      <c r="A20" s="48"/>
      <c r="B20" s="48"/>
      <c r="C20" s="48"/>
      <c r="E20" s="21" t="s">
        <v>2</v>
      </c>
      <c r="F20" s="25">
        <f>SUM(F19*F18)</f>
        <v>0</v>
      </c>
      <c r="G20" s="26"/>
      <c r="H20" s="21" t="s">
        <v>2</v>
      </c>
      <c r="I20" s="25">
        <f>SUM(I19*I18)</f>
        <v>0</v>
      </c>
      <c r="J20" s="27"/>
    </row>
    <row r="21" spans="1:10" ht="21">
      <c r="A21" s="48"/>
      <c r="B21" s="48"/>
      <c r="C21" s="48"/>
      <c r="E21" s="26"/>
      <c r="F21" s="21"/>
      <c r="G21" s="26"/>
      <c r="H21" s="26"/>
      <c r="I21" s="21"/>
      <c r="J21" s="26"/>
    </row>
    <row r="22" spans="1:10" ht="21">
      <c r="A22" s="48"/>
      <c r="B22" s="48"/>
      <c r="C22" s="48"/>
      <c r="E22" s="21" t="s">
        <v>0</v>
      </c>
      <c r="F22" s="22">
        <v>4</v>
      </c>
      <c r="G22" s="23" t="s">
        <v>55</v>
      </c>
      <c r="H22" s="21" t="s">
        <v>0</v>
      </c>
      <c r="I22" s="22">
        <v>5</v>
      </c>
      <c r="J22" s="23" t="s">
        <v>63</v>
      </c>
    </row>
    <row r="23" spans="1:10" ht="21">
      <c r="A23" s="48"/>
      <c r="B23" s="48"/>
      <c r="C23" s="48"/>
      <c r="E23" s="21" t="s">
        <v>1</v>
      </c>
      <c r="F23" s="24"/>
      <c r="G23" s="23" t="s">
        <v>18</v>
      </c>
      <c r="H23" s="21" t="s">
        <v>1</v>
      </c>
      <c r="I23" s="24"/>
      <c r="J23" s="23" t="s">
        <v>28</v>
      </c>
    </row>
    <row r="24" spans="1:10" ht="21">
      <c r="E24" s="21" t="s">
        <v>2</v>
      </c>
      <c r="F24" s="25">
        <f>SUM(F23*F22)</f>
        <v>0</v>
      </c>
      <c r="G24" s="26"/>
      <c r="H24" s="21" t="s">
        <v>2</v>
      </c>
      <c r="I24" s="25">
        <f>SUM(I23*I22)</f>
        <v>0</v>
      </c>
      <c r="J24" s="27"/>
    </row>
    <row r="25" spans="1:10" ht="21">
      <c r="E25" s="26"/>
      <c r="F25" s="21"/>
      <c r="G25" s="26"/>
      <c r="H25" s="26"/>
      <c r="I25" s="21"/>
      <c r="J25" s="26"/>
    </row>
    <row r="26" spans="1:10" ht="21">
      <c r="D26" s="1"/>
      <c r="E26" s="21" t="s">
        <v>0</v>
      </c>
      <c r="F26" s="22">
        <v>4</v>
      </c>
      <c r="G26" s="23" t="s">
        <v>19</v>
      </c>
      <c r="H26" s="21" t="s">
        <v>0</v>
      </c>
      <c r="I26" s="22">
        <v>5</v>
      </c>
      <c r="J26" s="23" t="s">
        <v>64</v>
      </c>
    </row>
    <row r="27" spans="1:10" ht="21">
      <c r="E27" s="21" t="s">
        <v>1</v>
      </c>
      <c r="F27" s="24"/>
      <c r="G27" s="23" t="s">
        <v>20</v>
      </c>
      <c r="H27" s="21" t="s">
        <v>1</v>
      </c>
      <c r="I27" s="24"/>
      <c r="J27" s="23" t="s">
        <v>29</v>
      </c>
    </row>
    <row r="28" spans="1:10" ht="21">
      <c r="E28" s="21" t="s">
        <v>2</v>
      </c>
      <c r="F28" s="25">
        <f>SUM(F27*F26)</f>
        <v>0</v>
      </c>
      <c r="G28" s="28" t="s">
        <v>21</v>
      </c>
      <c r="H28" s="21" t="s">
        <v>2</v>
      </c>
      <c r="I28" s="25">
        <f>SUM(I27*I26)</f>
        <v>0</v>
      </c>
      <c r="J28" s="26"/>
    </row>
    <row r="29" spans="1:10" ht="21">
      <c r="E29" s="26"/>
      <c r="F29" s="21"/>
      <c r="G29" s="26"/>
      <c r="H29" s="26"/>
      <c r="I29" s="21"/>
      <c r="J29" s="26"/>
    </row>
    <row r="30" spans="1:10" ht="21">
      <c r="A30" s="21" t="s">
        <v>0</v>
      </c>
      <c r="B30" s="22">
        <v>3</v>
      </c>
      <c r="C30" s="23" t="s">
        <v>48</v>
      </c>
      <c r="E30" s="21" t="s">
        <v>0</v>
      </c>
      <c r="F30" s="22">
        <v>4</v>
      </c>
      <c r="G30" s="23" t="s">
        <v>56</v>
      </c>
      <c r="H30" s="21" t="s">
        <v>0</v>
      </c>
      <c r="I30" s="22">
        <v>5</v>
      </c>
      <c r="J30" s="23" t="s">
        <v>65</v>
      </c>
    </row>
    <row r="31" spans="1:10" ht="21">
      <c r="A31" s="21" t="s">
        <v>1</v>
      </c>
      <c r="B31" s="24"/>
      <c r="C31" s="23" t="s">
        <v>10</v>
      </c>
      <c r="E31" s="21" t="s">
        <v>1</v>
      </c>
      <c r="F31" s="24"/>
      <c r="G31" s="23" t="s">
        <v>11</v>
      </c>
      <c r="H31" s="21" t="s">
        <v>1</v>
      </c>
      <c r="I31" s="24"/>
      <c r="J31" s="23" t="s">
        <v>30</v>
      </c>
    </row>
    <row r="32" spans="1:10" ht="21">
      <c r="A32" s="21" t="s">
        <v>2</v>
      </c>
      <c r="B32" s="25">
        <f>SUM(B31*B30)</f>
        <v>0</v>
      </c>
      <c r="C32" s="26"/>
      <c r="E32" s="21" t="s">
        <v>2</v>
      </c>
      <c r="F32" s="25">
        <f>SUM(F31*F30)</f>
        <v>0</v>
      </c>
      <c r="G32" s="26"/>
      <c r="H32" s="21" t="s">
        <v>2</v>
      </c>
      <c r="I32" s="25">
        <f>SUM(I31*I30)</f>
        <v>0</v>
      </c>
      <c r="J32" s="26"/>
    </row>
    <row r="33" spans="1:11" ht="21">
      <c r="A33" s="26"/>
      <c r="B33" s="21"/>
      <c r="C33" s="26"/>
      <c r="E33" s="26"/>
      <c r="F33" s="21"/>
      <c r="G33" s="26"/>
      <c r="H33" s="26"/>
      <c r="I33" s="21"/>
      <c r="J33" s="26"/>
    </row>
    <row r="34" spans="1:11" ht="21">
      <c r="A34" s="21" t="s">
        <v>0</v>
      </c>
      <c r="B34" s="22">
        <v>3</v>
      </c>
      <c r="C34" s="23" t="s">
        <v>49</v>
      </c>
      <c r="E34" s="21" t="s">
        <v>0</v>
      </c>
      <c r="F34" s="22">
        <v>4</v>
      </c>
      <c r="G34" s="23" t="s">
        <v>57</v>
      </c>
      <c r="H34" s="21" t="s">
        <v>0</v>
      </c>
      <c r="I34" s="22">
        <v>5</v>
      </c>
      <c r="J34" s="23" t="s">
        <v>31</v>
      </c>
    </row>
    <row r="35" spans="1:11" ht="21">
      <c r="A35" s="21" t="s">
        <v>1</v>
      </c>
      <c r="B35" s="24"/>
      <c r="C35" s="23" t="s">
        <v>11</v>
      </c>
      <c r="E35" s="21" t="s">
        <v>1</v>
      </c>
      <c r="F35" s="24"/>
      <c r="G35" s="23" t="s">
        <v>22</v>
      </c>
      <c r="H35" s="21" t="s">
        <v>1</v>
      </c>
      <c r="I35" s="24"/>
      <c r="J35" s="23" t="s">
        <v>32</v>
      </c>
    </row>
    <row r="36" spans="1:11" ht="21">
      <c r="A36" s="21" t="s">
        <v>2</v>
      </c>
      <c r="B36" s="25">
        <f>SUM(B35*B34)</f>
        <v>0</v>
      </c>
      <c r="C36" s="26"/>
      <c r="E36" s="21" t="s">
        <v>2</v>
      </c>
      <c r="F36" s="25">
        <f>SUM(F35*F34)</f>
        <v>0</v>
      </c>
      <c r="G36" s="26"/>
      <c r="H36" s="21" t="s">
        <v>2</v>
      </c>
      <c r="I36" s="25">
        <f>SUM(I35*I34)</f>
        <v>0</v>
      </c>
      <c r="J36" s="26"/>
    </row>
    <row r="37" spans="1:11" ht="21">
      <c r="A37" s="26"/>
      <c r="B37" s="21"/>
      <c r="C37" s="26"/>
      <c r="E37" s="26"/>
      <c r="F37" s="21"/>
      <c r="G37" s="26"/>
      <c r="H37" s="26"/>
      <c r="I37" s="21"/>
      <c r="J37" s="26"/>
    </row>
    <row r="38" spans="1:11" ht="21">
      <c r="A38" s="21" t="s">
        <v>0</v>
      </c>
      <c r="B38" s="22">
        <v>3</v>
      </c>
      <c r="C38" s="23" t="s">
        <v>50</v>
      </c>
      <c r="E38" s="21" t="s">
        <v>0</v>
      </c>
      <c r="F38" s="22">
        <v>4</v>
      </c>
      <c r="G38" s="23" t="s">
        <v>58</v>
      </c>
      <c r="H38" s="21" t="s">
        <v>0</v>
      </c>
      <c r="I38" s="22">
        <v>5</v>
      </c>
      <c r="J38" s="23" t="s">
        <v>66</v>
      </c>
    </row>
    <row r="39" spans="1:11" ht="21">
      <c r="A39" s="21" t="s">
        <v>1</v>
      </c>
      <c r="B39" s="24"/>
      <c r="C39" s="23" t="s">
        <v>12</v>
      </c>
      <c r="E39" s="21" t="s">
        <v>1</v>
      </c>
      <c r="F39" s="24"/>
      <c r="G39" s="23" t="s">
        <v>43</v>
      </c>
      <c r="H39" s="21" t="s">
        <v>1</v>
      </c>
      <c r="I39" s="24"/>
      <c r="J39" s="23" t="s">
        <v>33</v>
      </c>
    </row>
    <row r="40" spans="1:11" ht="21">
      <c r="A40" s="21" t="s">
        <v>2</v>
      </c>
      <c r="B40" s="25">
        <f>SUM(B39*B38)</f>
        <v>0</v>
      </c>
      <c r="C40" s="27"/>
      <c r="E40" s="21" t="s">
        <v>2</v>
      </c>
      <c r="F40" s="25">
        <f>SUM(F39*F38)</f>
        <v>0</v>
      </c>
      <c r="G40" s="26"/>
      <c r="H40" s="21" t="s">
        <v>2</v>
      </c>
      <c r="I40" s="25">
        <f>SUM(I39*I38)</f>
        <v>0</v>
      </c>
      <c r="J40" s="26"/>
    </row>
    <row r="41" spans="1:11" ht="21">
      <c r="A41" s="26"/>
      <c r="B41" s="21"/>
      <c r="C41" s="26"/>
      <c r="E41" s="26"/>
      <c r="F41" s="21"/>
      <c r="G41" s="26"/>
      <c r="H41" s="26"/>
      <c r="I41" s="21"/>
      <c r="J41" s="26"/>
    </row>
    <row r="42" spans="1:11" ht="21">
      <c r="A42" s="21" t="s">
        <v>0</v>
      </c>
      <c r="B42" s="22">
        <v>3</v>
      </c>
      <c r="C42" s="23" t="s">
        <v>51</v>
      </c>
      <c r="E42" s="21" t="s">
        <v>0</v>
      </c>
      <c r="F42" s="22">
        <v>4</v>
      </c>
      <c r="G42" s="23" t="s">
        <v>59</v>
      </c>
      <c r="H42" s="21" t="s">
        <v>0</v>
      </c>
      <c r="I42" s="22">
        <v>5</v>
      </c>
      <c r="J42" s="23" t="s">
        <v>34</v>
      </c>
    </row>
    <row r="43" spans="1:11" ht="21">
      <c r="A43" s="21" t="s">
        <v>1</v>
      </c>
      <c r="B43" s="24"/>
      <c r="C43" s="23" t="s">
        <v>13</v>
      </c>
      <c r="E43" s="21" t="s">
        <v>1</v>
      </c>
      <c r="F43" s="24"/>
      <c r="G43" s="23" t="s">
        <v>23</v>
      </c>
      <c r="H43" s="21" t="s">
        <v>1</v>
      </c>
      <c r="I43" s="24"/>
      <c r="J43" s="23" t="s">
        <v>35</v>
      </c>
    </row>
    <row r="44" spans="1:11" ht="21">
      <c r="A44" s="21" t="s">
        <v>2</v>
      </c>
      <c r="B44" s="25">
        <f>SUM(B43*B42)</f>
        <v>0</v>
      </c>
      <c r="C44" s="26"/>
      <c r="E44" s="21" t="s">
        <v>2</v>
      </c>
      <c r="F44" s="25">
        <f>SUM(F43*F42)</f>
        <v>0</v>
      </c>
      <c r="G44" s="26"/>
      <c r="H44" s="21" t="s">
        <v>2</v>
      </c>
      <c r="I44" s="25">
        <f>SUM(I43*I42)</f>
        <v>0</v>
      </c>
      <c r="J44" s="27"/>
    </row>
    <row r="45" spans="1:11" ht="21">
      <c r="A45" s="26"/>
      <c r="B45" s="21"/>
      <c r="C45" s="26"/>
      <c r="D45" s="2"/>
      <c r="E45" s="26"/>
      <c r="F45" s="26"/>
      <c r="G45" s="26"/>
      <c r="H45" s="26"/>
      <c r="I45" s="26"/>
      <c r="J45" s="26"/>
      <c r="K45" s="2"/>
    </row>
    <row r="46" spans="1:11" ht="21">
      <c r="A46" s="21" t="s">
        <v>0</v>
      </c>
      <c r="B46" s="22">
        <v>3</v>
      </c>
      <c r="C46" s="23" t="s">
        <v>52</v>
      </c>
      <c r="E46" s="21" t="s">
        <v>0</v>
      </c>
      <c r="F46" s="22">
        <v>4</v>
      </c>
      <c r="G46" s="23" t="s">
        <v>60</v>
      </c>
      <c r="H46" s="21" t="s">
        <v>0</v>
      </c>
      <c r="I46" s="22">
        <v>5</v>
      </c>
      <c r="J46" s="23" t="s">
        <v>67</v>
      </c>
      <c r="K46" s="1"/>
    </row>
    <row r="47" spans="1:11" ht="21">
      <c r="A47" s="21" t="s">
        <v>1</v>
      </c>
      <c r="B47" s="24"/>
      <c r="C47" s="23" t="s">
        <v>14</v>
      </c>
      <c r="E47" s="21" t="s">
        <v>1</v>
      </c>
      <c r="F47" s="24"/>
      <c r="G47" s="29" t="s">
        <v>47</v>
      </c>
      <c r="H47" s="21" t="s">
        <v>1</v>
      </c>
      <c r="I47" s="24"/>
      <c r="J47" s="23" t="s">
        <v>36</v>
      </c>
      <c r="K47" s="2"/>
    </row>
    <row r="48" spans="1:11" ht="21">
      <c r="A48" s="21" t="s">
        <v>2</v>
      </c>
      <c r="B48" s="25">
        <f>SUM(B47*B46)</f>
        <v>0</v>
      </c>
      <c r="C48" s="26"/>
      <c r="D48" s="1"/>
      <c r="E48" s="21" t="s">
        <v>2</v>
      </c>
      <c r="F48" s="25">
        <f>SUM(F47*F46)</f>
        <v>0</v>
      </c>
      <c r="G48" s="26"/>
      <c r="H48" s="21" t="s">
        <v>2</v>
      </c>
      <c r="I48" s="25">
        <f>SUM(I47*I46)</f>
        <v>0</v>
      </c>
      <c r="J48" s="26"/>
      <c r="K48" s="1"/>
    </row>
    <row r="49" spans="1:11" ht="21">
      <c r="A49" s="26"/>
      <c r="B49" s="21"/>
      <c r="C49" s="26"/>
      <c r="D49" s="3"/>
      <c r="E49" s="26"/>
      <c r="F49" s="21"/>
      <c r="G49" s="29"/>
      <c r="H49" s="26"/>
      <c r="I49" s="26"/>
      <c r="J49" s="26"/>
      <c r="K49" s="2"/>
    </row>
    <row r="50" spans="1:11" ht="21">
      <c r="A50" s="21" t="s">
        <v>0</v>
      </c>
      <c r="B50" s="22">
        <v>3</v>
      </c>
      <c r="C50" s="23" t="s">
        <v>53</v>
      </c>
      <c r="E50" s="21" t="s">
        <v>0</v>
      </c>
      <c r="F50" s="22">
        <v>4</v>
      </c>
      <c r="G50" s="23" t="s">
        <v>61</v>
      </c>
      <c r="H50" s="21" t="s">
        <v>0</v>
      </c>
      <c r="I50" s="22">
        <v>5</v>
      </c>
      <c r="J50" s="23" t="s">
        <v>68</v>
      </c>
      <c r="K50" s="2"/>
    </row>
    <row r="51" spans="1:11" ht="21">
      <c r="A51" s="21" t="s">
        <v>1</v>
      </c>
      <c r="B51" s="24"/>
      <c r="C51" s="23" t="s">
        <v>15</v>
      </c>
      <c r="E51" s="21" t="s">
        <v>1</v>
      </c>
      <c r="F51" s="24"/>
      <c r="G51" s="23" t="s">
        <v>24</v>
      </c>
      <c r="H51" s="21" t="s">
        <v>1</v>
      </c>
      <c r="I51" s="24"/>
      <c r="J51" s="23" t="s">
        <v>37</v>
      </c>
      <c r="K51" s="1"/>
    </row>
    <row r="52" spans="1:11" ht="21">
      <c r="A52" s="21" t="s">
        <v>2</v>
      </c>
      <c r="B52" s="25">
        <f>SUM(B51*B50)</f>
        <v>0</v>
      </c>
      <c r="C52" s="27"/>
      <c r="E52" s="21" t="s">
        <v>2</v>
      </c>
      <c r="F52" s="25">
        <f>SUM(F51*F50)</f>
        <v>0</v>
      </c>
      <c r="G52" s="26"/>
      <c r="H52" s="21" t="s">
        <v>2</v>
      </c>
      <c r="I52" s="25">
        <f>SUM(I51*I50)</f>
        <v>0</v>
      </c>
      <c r="J52" s="26"/>
      <c r="K52" s="2"/>
    </row>
    <row r="53" spans="1:11" ht="21">
      <c r="A53" s="26"/>
      <c r="B53" s="21"/>
      <c r="C53" s="26"/>
      <c r="E53" s="26"/>
      <c r="F53" s="21"/>
      <c r="G53" s="26"/>
      <c r="H53" s="26"/>
      <c r="I53" s="21"/>
      <c r="J53" s="26"/>
      <c r="K53" s="2"/>
    </row>
    <row r="54" spans="1:11" ht="21">
      <c r="A54" s="21" t="s">
        <v>0</v>
      </c>
      <c r="B54" s="22">
        <v>3</v>
      </c>
      <c r="C54" s="23" t="s">
        <v>54</v>
      </c>
      <c r="E54" s="21" t="s">
        <v>0</v>
      </c>
      <c r="F54" s="22">
        <v>4</v>
      </c>
      <c r="G54" s="30" t="s">
        <v>26</v>
      </c>
      <c r="H54" s="21" t="s">
        <v>0</v>
      </c>
      <c r="I54" s="22">
        <v>5</v>
      </c>
      <c r="J54" s="23" t="s">
        <v>69</v>
      </c>
    </row>
    <row r="55" spans="1:11" ht="21">
      <c r="A55" s="21" t="s">
        <v>1</v>
      </c>
      <c r="B55" s="24"/>
      <c r="C55" s="21"/>
      <c r="E55" s="21" t="s">
        <v>1</v>
      </c>
      <c r="F55" s="24"/>
      <c r="G55" s="26" t="s">
        <v>25</v>
      </c>
      <c r="H55" s="21" t="s">
        <v>1</v>
      </c>
      <c r="I55" s="24"/>
      <c r="J55" s="23" t="s">
        <v>38</v>
      </c>
    </row>
    <row r="56" spans="1:11" ht="21">
      <c r="A56" s="21" t="s">
        <v>2</v>
      </c>
      <c r="B56" s="25">
        <f>SUM(B55*B54)</f>
        <v>0</v>
      </c>
      <c r="C56" s="27"/>
      <c r="E56" s="21" t="s">
        <v>2</v>
      </c>
      <c r="F56" s="25">
        <f>SUM(F55*F54)</f>
        <v>0</v>
      </c>
      <c r="G56" s="26"/>
      <c r="H56" s="21" t="s">
        <v>2</v>
      </c>
      <c r="I56" s="25">
        <f>SUM(I55*I54)</f>
        <v>0</v>
      </c>
      <c r="J56" s="26"/>
    </row>
    <row r="57" spans="1:11" ht="21">
      <c r="H57" s="26"/>
      <c r="I57" s="26"/>
      <c r="J57" s="26"/>
    </row>
    <row r="58" spans="1:11" ht="21">
      <c r="H58" s="21" t="s">
        <v>0</v>
      </c>
      <c r="I58" s="22">
        <v>5</v>
      </c>
      <c r="J58" s="23" t="s">
        <v>70</v>
      </c>
    </row>
    <row r="59" spans="1:11" ht="21">
      <c r="H59" s="21" t="s">
        <v>1</v>
      </c>
      <c r="I59" s="24"/>
      <c r="J59" s="26" t="s">
        <v>39</v>
      </c>
    </row>
    <row r="60" spans="1:11" ht="21">
      <c r="H60" s="21" t="s">
        <v>2</v>
      </c>
      <c r="I60" s="25">
        <f>SUM(I59*I58)</f>
        <v>0</v>
      </c>
      <c r="J60" s="26"/>
    </row>
    <row r="62" spans="1:11">
      <c r="A62" s="49"/>
      <c r="B62" s="50"/>
      <c r="C62" s="50"/>
      <c r="D62" s="15"/>
      <c r="E62" s="15"/>
      <c r="F62" s="15"/>
      <c r="G62" s="15"/>
      <c r="H62" s="15"/>
      <c r="I62" s="15"/>
      <c r="J62" s="16"/>
    </row>
    <row r="63" spans="1:11">
      <c r="A63" s="51"/>
      <c r="B63" s="48"/>
      <c r="C63" s="48"/>
      <c r="D63" s="13"/>
      <c r="E63" s="13"/>
      <c r="F63" s="13"/>
      <c r="G63" s="13"/>
      <c r="H63" s="13"/>
      <c r="I63" s="13"/>
      <c r="J63" s="14"/>
    </row>
    <row r="64" spans="1:11">
      <c r="A64" s="51"/>
      <c r="B64" s="48"/>
      <c r="C64" s="48"/>
      <c r="D64" s="13"/>
      <c r="E64" s="13"/>
      <c r="F64" s="13"/>
      <c r="G64" s="13"/>
      <c r="H64" s="13"/>
      <c r="I64" s="13"/>
      <c r="J64" s="14"/>
    </row>
    <row r="65" spans="1:10">
      <c r="A65" s="51"/>
      <c r="B65" s="48"/>
      <c r="C65" s="48"/>
      <c r="D65" s="13"/>
      <c r="E65" s="13"/>
      <c r="F65" s="13"/>
      <c r="G65" s="13"/>
      <c r="H65" s="13"/>
      <c r="I65" s="13"/>
      <c r="J65" s="14"/>
    </row>
    <row r="66" spans="1:10">
      <c r="A66" s="51"/>
      <c r="B66" s="48"/>
      <c r="C66" s="48"/>
      <c r="D66" s="13"/>
      <c r="E66" s="13"/>
      <c r="F66" s="13"/>
      <c r="G66" s="13"/>
      <c r="H66" s="13"/>
      <c r="I66" s="13"/>
      <c r="J66" s="14"/>
    </row>
    <row r="67" spans="1:10">
      <c r="A67" s="51"/>
      <c r="B67" s="48"/>
      <c r="C67" s="48"/>
      <c r="D67" s="13"/>
      <c r="E67" s="13"/>
      <c r="F67" s="13"/>
      <c r="G67" s="13"/>
      <c r="H67" s="13"/>
      <c r="I67" s="13"/>
      <c r="J67" s="14"/>
    </row>
    <row r="68" spans="1:10">
      <c r="A68" s="51"/>
      <c r="B68" s="48"/>
      <c r="C68" s="48"/>
      <c r="D68" s="13"/>
      <c r="E68" s="13"/>
      <c r="F68" s="13"/>
      <c r="G68" s="13"/>
      <c r="H68" s="13"/>
      <c r="I68" s="13"/>
      <c r="J68" s="14"/>
    </row>
    <row r="69" spans="1:10">
      <c r="A69" s="51"/>
      <c r="B69" s="48"/>
      <c r="C69" s="48"/>
      <c r="D69" s="13"/>
      <c r="E69" s="13"/>
      <c r="F69" s="13"/>
      <c r="G69" s="13"/>
      <c r="H69" s="13"/>
      <c r="I69" s="13"/>
      <c r="J69" s="14"/>
    </row>
    <row r="70" spans="1:10">
      <c r="A70" s="51"/>
      <c r="B70" s="48"/>
      <c r="C70" s="48"/>
      <c r="D70" s="13"/>
      <c r="E70" s="13"/>
      <c r="F70" s="13"/>
      <c r="G70" s="13"/>
      <c r="H70" s="13"/>
      <c r="I70" s="13"/>
      <c r="J70" s="14"/>
    </row>
    <row r="71" spans="1:10">
      <c r="A71" s="51"/>
      <c r="B71" s="48"/>
      <c r="C71" s="48"/>
      <c r="D71" s="13"/>
      <c r="E71" s="13"/>
      <c r="F71" s="13"/>
      <c r="G71" s="13"/>
      <c r="H71" s="13"/>
      <c r="I71" s="13"/>
      <c r="J71" s="14"/>
    </row>
    <row r="72" spans="1:10">
      <c r="A72" s="52"/>
      <c r="B72" s="53"/>
      <c r="C72" s="53"/>
      <c r="D72" s="17"/>
      <c r="E72" s="17"/>
      <c r="F72" s="17"/>
      <c r="G72" s="17"/>
      <c r="H72" s="17"/>
      <c r="I72" s="17"/>
      <c r="J72" s="18"/>
    </row>
    <row r="73" spans="1:10" ht="15.6" customHeight="1">
      <c r="A73" s="44" t="s">
        <v>41</v>
      </c>
      <c r="B73" s="44"/>
      <c r="C73" s="44"/>
      <c r="D73" s="44"/>
      <c r="E73" s="44"/>
      <c r="F73" s="44"/>
      <c r="G73" s="44"/>
      <c r="H73" s="44"/>
      <c r="I73" s="44"/>
      <c r="J73" s="44"/>
    </row>
    <row r="74" spans="1:10" ht="15.6" customHeight="1">
      <c r="A74" s="45"/>
      <c r="B74" s="45"/>
      <c r="C74" s="45"/>
      <c r="D74" s="45"/>
      <c r="E74" s="45"/>
      <c r="F74" s="45"/>
      <c r="G74" s="45"/>
      <c r="H74" s="45"/>
      <c r="I74" s="45"/>
      <c r="J74" s="45"/>
    </row>
    <row r="75" spans="1:10" ht="15.6" customHeight="1">
      <c r="A75" s="45"/>
      <c r="B75" s="45"/>
      <c r="C75" s="45"/>
      <c r="D75" s="45"/>
      <c r="E75" s="45"/>
      <c r="F75" s="45"/>
      <c r="G75" s="45"/>
      <c r="H75" s="45"/>
      <c r="I75" s="45"/>
      <c r="J75" s="45"/>
    </row>
    <row r="76" spans="1:10" ht="15.6" customHeight="1">
      <c r="A76" s="45"/>
      <c r="B76" s="45"/>
      <c r="C76" s="45"/>
      <c r="D76" s="45"/>
      <c r="E76" s="45"/>
      <c r="F76" s="45"/>
      <c r="G76" s="45"/>
      <c r="H76" s="45"/>
      <c r="I76" s="45"/>
      <c r="J76" s="45"/>
    </row>
    <row r="77" spans="1:10">
      <c r="A77" s="46" t="s">
        <v>40</v>
      </c>
      <c r="B77" s="47"/>
      <c r="C77" s="47"/>
      <c r="D77" s="47"/>
      <c r="E77" s="47"/>
      <c r="F77" s="47"/>
      <c r="G77" s="47"/>
      <c r="H77" s="47"/>
      <c r="I77" s="47"/>
      <c r="J77" s="47"/>
    </row>
    <row r="78" spans="1:10">
      <c r="A78" s="47"/>
      <c r="B78" s="47"/>
      <c r="C78" s="47"/>
      <c r="D78" s="47"/>
      <c r="E78" s="47"/>
      <c r="F78" s="47"/>
      <c r="G78" s="47"/>
      <c r="H78" s="47"/>
      <c r="I78" s="47"/>
      <c r="J78" s="47"/>
    </row>
    <row r="79" spans="1:10" ht="25.8">
      <c r="A79" s="19"/>
      <c r="B79" s="19"/>
      <c r="C79" s="19"/>
      <c r="D79" s="19"/>
      <c r="E79" s="19"/>
      <c r="F79" s="19"/>
      <c r="G79" s="54" t="s">
        <v>46</v>
      </c>
      <c r="H79" s="54"/>
      <c r="I79" s="54"/>
      <c r="J79" s="20" t="s">
        <v>42</v>
      </c>
    </row>
    <row r="80" spans="1:10" ht="15.75" customHeight="1">
      <c r="A80" s="55" t="s">
        <v>44</v>
      </c>
      <c r="B80" s="66"/>
      <c r="C80" s="66"/>
      <c r="D80" s="66"/>
      <c r="E80" s="66"/>
      <c r="F80" s="66"/>
      <c r="G80" s="66"/>
      <c r="H80" s="66"/>
      <c r="I80" s="66"/>
      <c r="J80" s="67"/>
    </row>
    <row r="81" spans="1:10" ht="15.75" customHeight="1">
      <c r="A81" s="68"/>
      <c r="B81" s="69"/>
      <c r="C81" s="69"/>
      <c r="D81" s="69"/>
      <c r="E81" s="69"/>
      <c r="F81" s="69"/>
      <c r="G81" s="69"/>
      <c r="H81" s="69"/>
      <c r="I81" s="70"/>
      <c r="J81" s="71"/>
    </row>
    <row r="82" spans="1:10">
      <c r="A82" s="72" t="s">
        <v>71</v>
      </c>
      <c r="B82" s="72"/>
      <c r="C82" s="72"/>
      <c r="D82" s="72"/>
      <c r="E82" s="72"/>
      <c r="F82" s="72"/>
      <c r="G82" s="72"/>
      <c r="H82" s="72"/>
      <c r="I82" s="73"/>
      <c r="J82" s="74">
        <f>18*I82</f>
        <v>0</v>
      </c>
    </row>
    <row r="83" spans="1:10">
      <c r="A83" s="72"/>
      <c r="B83" s="72"/>
      <c r="C83" s="72"/>
      <c r="D83" s="72"/>
      <c r="E83" s="72"/>
      <c r="F83" s="72"/>
      <c r="G83" s="72"/>
      <c r="H83" s="72"/>
      <c r="I83" s="73"/>
      <c r="J83" s="74"/>
    </row>
    <row r="84" spans="1:10" ht="15.75" customHeight="1">
      <c r="A84" s="72" t="s">
        <v>72</v>
      </c>
      <c r="B84" s="72"/>
      <c r="C84" s="72"/>
      <c r="D84" s="72"/>
      <c r="E84" s="72"/>
      <c r="F84" s="72"/>
      <c r="G84" s="72"/>
      <c r="H84" s="72"/>
      <c r="I84" s="73"/>
      <c r="J84" s="74">
        <f>15*I84</f>
        <v>0</v>
      </c>
    </row>
    <row r="85" spans="1:10" ht="15.75" customHeight="1">
      <c r="A85" s="72"/>
      <c r="B85" s="72"/>
      <c r="C85" s="72"/>
      <c r="D85" s="72"/>
      <c r="E85" s="72"/>
      <c r="F85" s="72"/>
      <c r="G85" s="72"/>
      <c r="H85" s="72"/>
      <c r="I85" s="73"/>
      <c r="J85" s="74"/>
    </row>
    <row r="86" spans="1:10" ht="15.75" customHeight="1">
      <c r="A86" s="72" t="s">
        <v>73</v>
      </c>
      <c r="B86" s="72"/>
      <c r="C86" s="72"/>
      <c r="D86" s="72"/>
      <c r="E86" s="72"/>
      <c r="F86" s="72"/>
      <c r="G86" s="72"/>
      <c r="H86" s="72"/>
      <c r="I86" s="73"/>
      <c r="J86" s="74">
        <f>20*I86</f>
        <v>0</v>
      </c>
    </row>
    <row r="87" spans="1:10" ht="15.75" customHeight="1">
      <c r="A87" s="72"/>
      <c r="B87" s="72"/>
      <c r="C87" s="72"/>
      <c r="D87" s="72"/>
      <c r="E87" s="72"/>
      <c r="F87" s="72"/>
      <c r="G87" s="72"/>
      <c r="H87" s="72"/>
      <c r="I87" s="73"/>
      <c r="J87" s="74"/>
    </row>
    <row r="88" spans="1:10" ht="15.75" customHeight="1">
      <c r="A88" s="55" t="s">
        <v>95</v>
      </c>
      <c r="B88" s="56"/>
      <c r="C88" s="56"/>
      <c r="D88" s="56"/>
      <c r="E88" s="56"/>
      <c r="F88" s="56"/>
      <c r="G88" s="56"/>
      <c r="H88" s="56"/>
      <c r="I88" s="57"/>
      <c r="J88" s="58"/>
    </row>
    <row r="89" spans="1:10" ht="15.75" customHeight="1">
      <c r="A89" s="59"/>
      <c r="B89" s="60"/>
      <c r="C89" s="60"/>
      <c r="D89" s="60"/>
      <c r="E89" s="60"/>
      <c r="F89" s="60"/>
      <c r="G89" s="60"/>
      <c r="H89" s="60"/>
      <c r="I89" s="60"/>
      <c r="J89" s="61"/>
    </row>
    <row r="90" spans="1:10" ht="21">
      <c r="A90" s="62" t="s">
        <v>74</v>
      </c>
      <c r="B90" s="62"/>
      <c r="C90" s="62"/>
      <c r="D90" s="62"/>
      <c r="E90" s="62"/>
      <c r="F90" s="62"/>
      <c r="G90" s="62"/>
      <c r="H90" s="62"/>
      <c r="I90" s="62"/>
      <c r="J90" s="62"/>
    </row>
    <row r="91" spans="1:10" ht="21">
      <c r="A91" s="64" t="s">
        <v>75</v>
      </c>
      <c r="B91" s="65"/>
      <c r="C91" s="65"/>
      <c r="D91" s="65"/>
      <c r="E91" s="65"/>
      <c r="F91" s="65"/>
      <c r="G91" s="65"/>
      <c r="H91" s="65"/>
      <c r="I91" s="31"/>
      <c r="J91" s="32">
        <f>300*I91</f>
        <v>0</v>
      </c>
    </row>
    <row r="92" spans="1:10" ht="21">
      <c r="A92" s="64" t="s">
        <v>76</v>
      </c>
      <c r="B92" s="64"/>
      <c r="C92" s="64"/>
      <c r="D92" s="64"/>
      <c r="E92" s="64"/>
      <c r="F92" s="64"/>
      <c r="G92" s="64"/>
      <c r="H92" s="64"/>
      <c r="I92" s="31"/>
      <c r="J92" s="32">
        <f>400*I92</f>
        <v>0</v>
      </c>
    </row>
    <row r="93" spans="1:10" ht="21">
      <c r="A93" s="64" t="s">
        <v>77</v>
      </c>
      <c r="B93" s="64"/>
      <c r="C93" s="64"/>
      <c r="D93" s="64"/>
      <c r="E93" s="64"/>
      <c r="F93" s="64"/>
      <c r="G93" s="64"/>
      <c r="H93" s="64"/>
      <c r="I93" s="31"/>
      <c r="J93" s="32">
        <f>500*I93</f>
        <v>0</v>
      </c>
    </row>
    <row r="94" spans="1:10" ht="21">
      <c r="A94" s="63" t="s">
        <v>78</v>
      </c>
      <c r="B94" s="63"/>
      <c r="C94" s="63"/>
      <c r="D94" s="63"/>
      <c r="E94" s="63"/>
      <c r="F94" s="63"/>
      <c r="G94" s="63"/>
      <c r="H94" s="63"/>
      <c r="I94" s="63"/>
      <c r="J94" s="63"/>
    </row>
    <row r="95" spans="1:10" ht="21">
      <c r="A95" s="64" t="s">
        <v>75</v>
      </c>
      <c r="B95" s="64"/>
      <c r="C95" s="64"/>
      <c r="D95" s="64"/>
      <c r="E95" s="64"/>
      <c r="F95" s="64"/>
      <c r="G95" s="64"/>
      <c r="H95" s="64"/>
      <c r="I95" s="31"/>
      <c r="J95" s="32">
        <f>300*I95</f>
        <v>0</v>
      </c>
    </row>
    <row r="96" spans="1:10" ht="21">
      <c r="A96" s="64" t="s">
        <v>76</v>
      </c>
      <c r="B96" s="64"/>
      <c r="C96" s="64"/>
      <c r="D96" s="64"/>
      <c r="E96" s="64"/>
      <c r="F96" s="64"/>
      <c r="G96" s="64"/>
      <c r="H96" s="64"/>
      <c r="I96" s="31"/>
      <c r="J96" s="32">
        <f>400*I96</f>
        <v>0</v>
      </c>
    </row>
    <row r="97" spans="1:10" ht="21">
      <c r="A97" s="64" t="s">
        <v>77</v>
      </c>
      <c r="B97" s="64"/>
      <c r="C97" s="64"/>
      <c r="D97" s="64"/>
      <c r="E97" s="64"/>
      <c r="F97" s="64"/>
      <c r="G97" s="64"/>
      <c r="H97" s="64"/>
      <c r="I97" s="31"/>
      <c r="J97" s="32">
        <f>500*I97</f>
        <v>0</v>
      </c>
    </row>
    <row r="98" spans="1:10" ht="15.75" customHeight="1">
      <c r="A98" s="55" t="s">
        <v>96</v>
      </c>
      <c r="B98" s="56"/>
      <c r="C98" s="56"/>
      <c r="D98" s="56"/>
      <c r="E98" s="56"/>
      <c r="F98" s="56"/>
      <c r="G98" s="56"/>
      <c r="H98" s="56"/>
      <c r="I98" s="57"/>
      <c r="J98" s="58"/>
    </row>
    <row r="99" spans="1:10">
      <c r="A99" s="59"/>
      <c r="B99" s="60"/>
      <c r="C99" s="60"/>
      <c r="D99" s="60"/>
      <c r="E99" s="60"/>
      <c r="F99" s="60"/>
      <c r="G99" s="60"/>
      <c r="H99" s="60"/>
      <c r="I99" s="60"/>
      <c r="J99" s="61"/>
    </row>
    <row r="100" spans="1:10" ht="21">
      <c r="A100" s="75" t="s">
        <v>79</v>
      </c>
      <c r="B100" s="75"/>
      <c r="C100" s="75"/>
      <c r="D100" s="75"/>
      <c r="E100" s="75"/>
      <c r="F100" s="75"/>
      <c r="G100" s="75"/>
      <c r="H100" s="75"/>
      <c r="I100" s="75"/>
      <c r="J100" s="75"/>
    </row>
    <row r="101" spans="1:10" ht="21">
      <c r="A101" s="64" t="s">
        <v>80</v>
      </c>
      <c r="B101" s="64"/>
      <c r="C101" s="64"/>
      <c r="D101" s="64"/>
      <c r="E101" s="64"/>
      <c r="F101" s="64"/>
      <c r="G101" s="64"/>
      <c r="H101" s="64"/>
      <c r="I101" s="31"/>
      <c r="J101" s="32">
        <f>499*I101</f>
        <v>0</v>
      </c>
    </row>
    <row r="102" spans="1:10" ht="21">
      <c r="A102" s="76" t="s">
        <v>81</v>
      </c>
      <c r="B102" s="76"/>
      <c r="C102" s="76"/>
      <c r="D102" s="76"/>
      <c r="E102" s="76"/>
      <c r="F102" s="76"/>
      <c r="G102" s="76"/>
      <c r="H102" s="76"/>
      <c r="I102" s="76"/>
      <c r="J102" s="76"/>
    </row>
    <row r="103" spans="1:10" ht="21">
      <c r="A103" s="64" t="s">
        <v>82</v>
      </c>
      <c r="B103" s="64"/>
      <c r="C103" s="64"/>
      <c r="D103" s="64"/>
      <c r="E103" s="64"/>
      <c r="F103" s="64"/>
      <c r="G103" s="64"/>
      <c r="H103" s="64"/>
      <c r="I103" s="31"/>
      <c r="J103" s="32">
        <f>399*I103</f>
        <v>0</v>
      </c>
    </row>
    <row r="104" spans="1:10" ht="21">
      <c r="A104" s="76" t="s">
        <v>83</v>
      </c>
      <c r="B104" s="76"/>
      <c r="C104" s="76"/>
      <c r="D104" s="76"/>
      <c r="E104" s="76"/>
      <c r="F104" s="76"/>
      <c r="G104" s="76"/>
      <c r="H104" s="76"/>
      <c r="I104" s="76"/>
      <c r="J104" s="76"/>
    </row>
    <row r="105" spans="1:10" ht="21">
      <c r="A105" s="64" t="s">
        <v>84</v>
      </c>
      <c r="B105" s="64"/>
      <c r="C105" s="64"/>
      <c r="D105" s="64"/>
      <c r="E105" s="64"/>
      <c r="F105" s="64"/>
      <c r="G105" s="64"/>
      <c r="H105" s="64"/>
      <c r="I105" s="31"/>
      <c r="J105" s="32">
        <f>180*I105</f>
        <v>0</v>
      </c>
    </row>
    <row r="106" spans="1:10" ht="21">
      <c r="A106" s="64" t="s">
        <v>85</v>
      </c>
      <c r="B106" s="64"/>
      <c r="C106" s="64"/>
      <c r="D106" s="64"/>
      <c r="E106" s="64"/>
      <c r="F106" s="64"/>
      <c r="G106" s="64"/>
      <c r="H106" s="64"/>
      <c r="I106" s="31"/>
      <c r="J106" s="32">
        <f>350*I106</f>
        <v>0</v>
      </c>
    </row>
    <row r="107" spans="1:10" ht="21">
      <c r="A107" s="64" t="s">
        <v>86</v>
      </c>
      <c r="B107" s="64"/>
      <c r="C107" s="64"/>
      <c r="D107" s="64"/>
      <c r="E107" s="64"/>
      <c r="F107" s="64"/>
      <c r="G107" s="64"/>
      <c r="H107" s="64"/>
      <c r="I107" s="31"/>
      <c r="J107" s="32">
        <f>500*I107</f>
        <v>0</v>
      </c>
    </row>
    <row r="108" spans="1:10" ht="21">
      <c r="A108" s="76" t="s">
        <v>45</v>
      </c>
      <c r="B108" s="76"/>
      <c r="C108" s="76"/>
      <c r="D108" s="76"/>
      <c r="E108" s="76"/>
      <c r="F108" s="76"/>
      <c r="G108" s="76"/>
      <c r="H108" s="76"/>
      <c r="I108" s="76"/>
      <c r="J108" s="76"/>
    </row>
    <row r="109" spans="1:10" ht="21">
      <c r="A109" s="64" t="s">
        <v>87</v>
      </c>
      <c r="B109" s="64"/>
      <c r="C109" s="64"/>
      <c r="D109" s="64"/>
      <c r="E109" s="64"/>
      <c r="F109" s="64"/>
      <c r="G109" s="64"/>
      <c r="H109" s="64"/>
      <c r="I109" s="31"/>
      <c r="J109" s="32">
        <f>225*I109</f>
        <v>0</v>
      </c>
    </row>
    <row r="110" spans="1:10" ht="21">
      <c r="A110" s="64" t="s">
        <v>88</v>
      </c>
      <c r="B110" s="64"/>
      <c r="C110" s="64"/>
      <c r="D110" s="64"/>
      <c r="E110" s="64"/>
      <c r="F110" s="64"/>
      <c r="G110" s="64"/>
      <c r="H110" s="64"/>
      <c r="I110" s="31"/>
      <c r="J110" s="32">
        <f>400*I110</f>
        <v>0</v>
      </c>
    </row>
    <row r="111" spans="1:10" ht="21">
      <c r="A111" s="76" t="s">
        <v>89</v>
      </c>
      <c r="B111" s="76"/>
      <c r="C111" s="76"/>
      <c r="D111" s="76"/>
      <c r="E111" s="76"/>
      <c r="F111" s="76"/>
      <c r="G111" s="76"/>
      <c r="H111" s="76"/>
      <c r="I111" s="76"/>
      <c r="J111" s="76"/>
    </row>
    <row r="112" spans="1:10" ht="21">
      <c r="A112" s="64" t="s">
        <v>90</v>
      </c>
      <c r="B112" s="64"/>
      <c r="C112" s="64"/>
      <c r="D112" s="64"/>
      <c r="E112" s="64"/>
      <c r="F112" s="64"/>
      <c r="G112" s="64"/>
      <c r="H112" s="64"/>
      <c r="I112" s="31"/>
      <c r="J112" s="32">
        <f>125*I112</f>
        <v>0</v>
      </c>
    </row>
    <row r="113" spans="1:10" ht="21">
      <c r="A113" s="76" t="s">
        <v>91</v>
      </c>
      <c r="B113" s="76"/>
      <c r="C113" s="76"/>
      <c r="D113" s="76"/>
      <c r="E113" s="76"/>
      <c r="F113" s="76"/>
      <c r="G113" s="76"/>
      <c r="H113" s="76"/>
      <c r="I113" s="76"/>
      <c r="J113" s="76"/>
    </row>
    <row r="114" spans="1:10" ht="21">
      <c r="A114" s="64" t="s">
        <v>92</v>
      </c>
      <c r="B114" s="64"/>
      <c r="C114" s="64"/>
      <c r="D114" s="64"/>
      <c r="E114" s="64"/>
      <c r="F114" s="64"/>
      <c r="G114" s="64"/>
      <c r="H114" s="64"/>
      <c r="I114" s="31"/>
      <c r="J114" s="32">
        <f>95*I114</f>
        <v>0</v>
      </c>
    </row>
    <row r="115" spans="1:10" ht="21">
      <c r="A115" s="76" t="s">
        <v>93</v>
      </c>
      <c r="B115" s="76"/>
      <c r="C115" s="76"/>
      <c r="D115" s="76"/>
      <c r="E115" s="76"/>
      <c r="F115" s="76"/>
      <c r="G115" s="76"/>
      <c r="H115" s="76"/>
      <c r="I115" s="76"/>
      <c r="J115" s="76"/>
    </row>
    <row r="116" spans="1:10" ht="21">
      <c r="A116" s="77" t="s">
        <v>94</v>
      </c>
      <c r="B116" s="77"/>
      <c r="C116" s="77"/>
      <c r="D116" s="77"/>
      <c r="E116" s="77"/>
      <c r="F116" s="77"/>
      <c r="G116" s="77"/>
      <c r="H116" s="77"/>
      <c r="I116" s="31"/>
      <c r="J116" s="33">
        <f>349*I116</f>
        <v>0</v>
      </c>
    </row>
    <row r="118" spans="1:10" ht="29.4" thickBot="1">
      <c r="A118" s="34" t="s">
        <v>3</v>
      </c>
      <c r="B118" s="35" t="s">
        <v>4</v>
      </c>
    </row>
    <row r="119" spans="1:10" ht="28.8">
      <c r="A119" s="36" t="s">
        <v>5</v>
      </c>
      <c r="B119" s="37">
        <f>SUM(F52,J116,J114,J112,J109:J110,J105:J107,J103,J101,J95:J97,J91:J93,J82:J87,B56,B52,B48,B44,B40,B36,B32,F56,RF10952,F48,F44,F40,F36,F32,F28,I60,I56,I52,I48,I44,I40,I36,I32,I28,F24,F20,I20,I24)</f>
        <v>0</v>
      </c>
    </row>
    <row r="120" spans="1:10" ht="28.8">
      <c r="A120" s="38" t="s">
        <v>6</v>
      </c>
      <c r="B120" s="39">
        <f>B119*0.05</f>
        <v>0</v>
      </c>
    </row>
    <row r="121" spans="1:10" ht="28.8">
      <c r="A121" s="38" t="s">
        <v>7</v>
      </c>
      <c r="B121" s="39">
        <f>(B88+B92)*0.07</f>
        <v>0</v>
      </c>
    </row>
    <row r="122" spans="1:10" ht="29.4" thickBot="1">
      <c r="A122" s="40" t="s">
        <v>8</v>
      </c>
      <c r="B122" s="41">
        <f>B119*0.18</f>
        <v>0</v>
      </c>
    </row>
    <row r="123" spans="1:10" ht="28.8">
      <c r="A123" s="42" t="s">
        <v>9</v>
      </c>
      <c r="B123" s="43">
        <f>SUM(B119:B122)</f>
        <v>0</v>
      </c>
    </row>
  </sheetData>
  <sheetProtection algorithmName="SHA-512" hashValue="u2OSKRMFe/CqVmRYhHUEyu0rkH1zfWeZjHS7o8i97Mao4hTsS3UzIvVpX2+WfnS8e6twRmP5i3RFFgxxjyP2QA==" saltValue="optv8QMlGoDUS7xusO8i6w==" spinCount="100000" sheet="1" selectLockedCells="1"/>
  <protectedRanges>
    <protectedRange algorithmName="SHA-512" hashValue="OTQ6m6lnO16wbv4c9gFOk33IhCWyG+AmeVuaWnJKmA+Y9yX3JO4B6Vjp5cXa6ShMeTOpWdog1pV3KZ0tFtNRlA==" saltValue="mO+6lLmOL011IAhhjfqDnQ==" spinCount="100000" sqref="B31 B35 B39 B43 B47 B51 B77 B83 B55 F19 F23 F27 F31 F35 F39 F43 I19 I23 I27 I31 I35 I39 I43 F47 F51 F55 I47 I51 I55 I59 B85 B87 B89 B91:B97 B99 B101 B103 B105:B107 B109:B110 B112 B114 B116" name="Range1"/>
  </protectedRanges>
  <mergeCells count="42">
    <mergeCell ref="A112:H112"/>
    <mergeCell ref="A113:J113"/>
    <mergeCell ref="A114:H114"/>
    <mergeCell ref="A115:J115"/>
    <mergeCell ref="A116:H116"/>
    <mergeCell ref="A107:H107"/>
    <mergeCell ref="A108:J108"/>
    <mergeCell ref="A109:H109"/>
    <mergeCell ref="A110:H110"/>
    <mergeCell ref="A111:J111"/>
    <mergeCell ref="A105:H105"/>
    <mergeCell ref="A106:H106"/>
    <mergeCell ref="A100:J100"/>
    <mergeCell ref="A102:J102"/>
    <mergeCell ref="A104:J104"/>
    <mergeCell ref="A101:H101"/>
    <mergeCell ref="A103:H103"/>
    <mergeCell ref="A80:J81"/>
    <mergeCell ref="A88:J89"/>
    <mergeCell ref="A86:H87"/>
    <mergeCell ref="I86:I87"/>
    <mergeCell ref="J86:J87"/>
    <mergeCell ref="A84:H85"/>
    <mergeCell ref="I84:I85"/>
    <mergeCell ref="I82:I83"/>
    <mergeCell ref="J82:J83"/>
    <mergeCell ref="J84:J85"/>
    <mergeCell ref="A82:H83"/>
    <mergeCell ref="A98:J99"/>
    <mergeCell ref="A90:J90"/>
    <mergeCell ref="A94:J94"/>
    <mergeCell ref="A91:H91"/>
    <mergeCell ref="A93:H93"/>
    <mergeCell ref="A92:H92"/>
    <mergeCell ref="A95:H95"/>
    <mergeCell ref="A96:H96"/>
    <mergeCell ref="A97:H97"/>
    <mergeCell ref="A73:J76"/>
    <mergeCell ref="A77:J78"/>
    <mergeCell ref="A14:C23"/>
    <mergeCell ref="A62:C72"/>
    <mergeCell ref="G79:I79"/>
  </mergeCells>
  <phoneticPr fontId="4" type="noConversion"/>
  <conditionalFormatting sqref="F19 I19 F23 I23 F27 I27 B31 F31 I31 B35 F35 I35 B39 F39 I39 B43 F43 I43 B47 F47 I47 B51 F51 I51 B55 F55 I55 I59">
    <cfRule type="cellIs" dxfId="4" priority="2" operator="between">
      <formula>25</formula>
      <formula>9999</formula>
    </cfRule>
  </conditionalFormatting>
  <conditionalFormatting sqref="F19">
    <cfRule type="cellIs" dxfId="3" priority="5" operator="between">
      <formula>25</formula>
      <formula>100</formula>
    </cfRule>
  </conditionalFormatting>
  <conditionalFormatting sqref="F23">
    <cfRule type="cellIs" dxfId="2" priority="4" operator="between">
      <formula>30</formula>
      <formula>100</formula>
    </cfRule>
  </conditionalFormatting>
  <conditionalFormatting sqref="I31">
    <cfRule type="cellIs" dxfId="1" priority="3" operator="between">
      <formula>25</formula>
      <formula>100</formula>
    </cfRule>
  </conditionalFormatting>
  <conditionalFormatting sqref="I82:I87 I91:I93 I95:I97 I101 I103 I105:I107 I109:I110 I112 I114 I116">
    <cfRule type="cellIs" dxfId="0" priority="1" operator="between">
      <formula>1</formula>
      <formula>9999</formula>
    </cfRule>
  </conditionalFormatting>
  <dataValidations count="8">
    <dataValidation type="whole" allowBlank="1" showInputMessage="1" showErrorMessage="1" errorTitle="Minimum Order" error="Minimum order per item should be 10" sqref="I59" xr:uid="{1065E72F-023B-4351-B78B-9AFB6AF2C3BC}">
      <formula1>10</formula1>
      <formula2>1000000</formula2>
    </dataValidation>
    <dataValidation type="whole" allowBlank="1" showInputMessage="1" showErrorMessage="1" errorTitle="Minimum Order" error="Minimum order for this item is 30. Must be ordered in multiples of 10. ( i.e 30/40/50 etc.)" sqref="F27" xr:uid="{8EE1D721-2C29-4BD8-AAA1-B5909AE40CC3}">
      <formula1>30</formula1>
      <formula2>1000000</formula2>
    </dataValidation>
    <dataValidation type="whole" allowBlank="1" showInputMessage="1" showErrorMessage="1" errorTitle="Minimum Order" error="Minimum Order is 30. Please input a valid amount." sqref="I82:I87" xr:uid="{810A7AFC-1132-4F4A-823E-33DE2BBEA945}">
      <formula1>30</formula1>
      <formula2>9999</formula2>
    </dataValidation>
    <dataValidation type="whole" allowBlank="1" showInputMessage="1" showErrorMessage="1" errorTitle="Minimum Order" error="Minimum order for this item is 1" sqref="I91:I93 I95:I97" xr:uid="{825E981E-EAA9-4B43-B5C4-0159086D0657}">
      <formula1>1</formula1>
      <formula2>100</formula2>
    </dataValidation>
    <dataValidation type="whole" allowBlank="1" showInputMessage="1" showErrorMessage="1" errorTitle="Minimum Order" error="Minimum order per item should be 25" sqref="F39 F43 F47 F51 I55 I51 I47 I43 I39 I35 I31 I27 I23 I19" xr:uid="{80F38852-AAC1-4330-B812-F0E455F3AF6E}">
      <formula1>25</formula1>
      <formula2>1000000</formula2>
    </dataValidation>
    <dataValidation type="whole" allowBlank="1" showInputMessage="1" showErrorMessage="1" errorTitle="Minimum Order" error="The Minimum Order for this item is 25." sqref="F35 F31 F23 F19 B31 B35 B39 B43 B47 B51 B55" xr:uid="{65C69086-76B3-4C73-8F61-7570B08878F9}">
      <formula1>25</formula1>
      <formula2>9999</formula2>
    </dataValidation>
    <dataValidation type="whole" allowBlank="1" showInputMessage="1" showErrorMessage="1" errorTitle="Minimum Order" error="Minimum Order for this item is 3 dozen (36pcs). Pls input a multiple of 12 (36, 48, 60 etc.)" sqref="F55" xr:uid="{3C95D518-D3C2-4DE7-AFBF-1F730DBC7EC0}">
      <formula1>36</formula1>
      <formula2>1000000</formula2>
    </dataValidation>
    <dataValidation type="whole" allowBlank="1" showInputMessage="1" showErrorMessage="1" errorTitle="Minimum Order" error="Minimum Order for this item is (1). Only whole numbers will be accepted." sqref="I101 I103 I105:I107 I109:I110 I112 I114 I116" xr:uid="{969625B4-DD24-4EBE-8D17-AFF6681A6F27}">
      <formula1>1</formula1>
      <formula2>100</formula2>
    </dataValidation>
  </dataValidation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SW Reception Menu Order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Baldwin</dc:creator>
  <cp:keywords/>
  <dc:description/>
  <cp:lastModifiedBy>Demetre Lazos l Group Sales Assistant</cp:lastModifiedBy>
  <cp:revision/>
  <cp:lastPrinted>2025-01-29T20:13:51Z</cp:lastPrinted>
  <dcterms:created xsi:type="dcterms:W3CDTF">2023-07-19T23:24:02Z</dcterms:created>
  <dcterms:modified xsi:type="dcterms:W3CDTF">2025-07-15T19:13:58Z</dcterms:modified>
  <cp:category/>
  <cp:contentStatus/>
</cp:coreProperties>
</file>